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Environment Statistics\Carrier bag levy 201920\PDFs\"/>
    </mc:Choice>
  </mc:AlternateContent>
  <bookViews>
    <workbookView xWindow="0" yWindow="0" windowWidth="19200" windowHeight="5865" tabRatio="904"/>
  </bookViews>
  <sheets>
    <sheet name="Cover " sheetId="1" r:id="rId1"/>
    <sheet name="Contents" sheetId="2" r:id="rId2"/>
    <sheet name="Table1 " sheetId="3" r:id="rId3"/>
    <sheet name="Table2" sheetId="4" r:id="rId4"/>
    <sheet name="Table3" sheetId="5" r:id="rId5"/>
    <sheet name="Table4" sheetId="11" r:id="rId6"/>
    <sheet name="Figure1" sheetId="8" r:id="rId7"/>
    <sheet name="Figure2" sheetId="12" r:id="rId8"/>
    <sheet name="Figure3" sheetId="9"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8" l="1"/>
  <c r="D33" i="8"/>
  <c r="E32" i="8"/>
  <c r="J7" i="3" l="1"/>
  <c r="J8" i="3"/>
  <c r="J9" i="3"/>
  <c r="J10" i="3"/>
  <c r="I7" i="4"/>
  <c r="I8" i="4"/>
  <c r="I9" i="4"/>
  <c r="I10" i="4"/>
  <c r="D32" i="12" l="1"/>
  <c r="C32" i="12"/>
  <c r="D31" i="12"/>
  <c r="G9" i="11"/>
  <c r="F9" i="11"/>
  <c r="G8" i="11"/>
  <c r="G7" i="11"/>
  <c r="F8" i="11"/>
  <c r="F11" i="5"/>
  <c r="F11" i="4"/>
  <c r="F7" i="11" s="1"/>
  <c r="C31" i="12" l="1"/>
  <c r="E31" i="12" s="1"/>
  <c r="D30" i="12"/>
  <c r="D29" i="12"/>
  <c r="D28" i="12"/>
  <c r="C29" i="12"/>
  <c r="C28" i="12"/>
  <c r="E28" i="12" l="1"/>
  <c r="E32" i="12"/>
  <c r="E29" i="12"/>
  <c r="K7" i="3"/>
  <c r="D32" i="8" l="1"/>
  <c r="D31" i="8"/>
  <c r="E31" i="8" s="1"/>
  <c r="I11" i="5"/>
  <c r="J11" i="5" s="1"/>
  <c r="I8" i="5"/>
  <c r="J8" i="5" s="1"/>
  <c r="I9" i="5"/>
  <c r="J9" i="5" s="1"/>
  <c r="I10" i="5"/>
  <c r="J10" i="5" s="1"/>
  <c r="I7" i="5"/>
  <c r="J7" i="5" s="1"/>
  <c r="H11" i="5"/>
  <c r="D33" i="12" s="1"/>
  <c r="J8" i="4"/>
  <c r="J9" i="4"/>
  <c r="J10" i="4"/>
  <c r="J7" i="4"/>
  <c r="H11" i="4"/>
  <c r="K8" i="3"/>
  <c r="K9" i="3"/>
  <c r="K10" i="3"/>
  <c r="I11" i="3"/>
  <c r="J11" i="3" l="1"/>
  <c r="H7" i="11"/>
  <c r="H8" i="11"/>
  <c r="H9" i="11"/>
  <c r="I11" i="4"/>
  <c r="J11" i="4" s="1"/>
  <c r="C33" i="12"/>
  <c r="E33" i="12" s="1"/>
  <c r="D30" i="8"/>
  <c r="D29" i="8"/>
  <c r="D28" i="8"/>
  <c r="D27" i="8"/>
  <c r="E27" i="8" s="1"/>
  <c r="K11" i="3" l="1"/>
  <c r="E30" i="8"/>
  <c r="E29" i="8"/>
  <c r="E28" i="8"/>
  <c r="E11" i="5" l="1"/>
  <c r="E11" i="4"/>
  <c r="C30" i="12" s="1"/>
  <c r="E30" i="12" s="1"/>
  <c r="C11" i="3"/>
  <c r="D11" i="3"/>
  <c r="E11" i="3"/>
  <c r="F11" i="3"/>
  <c r="E7" i="11" l="1"/>
  <c r="E8" i="11"/>
  <c r="E9" i="11"/>
  <c r="C7" i="11"/>
  <c r="C9" i="11"/>
  <c r="C8" i="11"/>
  <c r="D8" i="11"/>
  <c r="D9" i="11"/>
  <c r="D7" i="11"/>
</calcChain>
</file>

<file path=xl/sharedStrings.xml><?xml version="1.0" encoding="utf-8"?>
<sst xmlns="http://schemas.openxmlformats.org/spreadsheetml/2006/main" count="211" uniqueCount="106">
  <si>
    <t>data and charts</t>
  </si>
  <si>
    <t>Date of publication:</t>
  </si>
  <si>
    <t>Coverage:</t>
  </si>
  <si>
    <t>Northern Ireland</t>
  </si>
  <si>
    <t>Theme:</t>
  </si>
  <si>
    <t>Agriculture and Environment</t>
  </si>
  <si>
    <t>Frequency:</t>
  </si>
  <si>
    <t>Annual</t>
  </si>
  <si>
    <t>Reporting period:</t>
  </si>
  <si>
    <t>National Statistics data:</t>
  </si>
  <si>
    <t>No</t>
  </si>
  <si>
    <t>Statistician:</t>
  </si>
  <si>
    <t>Telephone:</t>
  </si>
  <si>
    <t>Email:</t>
  </si>
  <si>
    <t>env.stats@daera-ni.gov.uk</t>
  </si>
  <si>
    <t>URL:</t>
  </si>
  <si>
    <t>https://www.daera-ni.gov.uk/publications/carrier-bag-levy-annual-statistics</t>
  </si>
  <si>
    <t>Address:</t>
  </si>
  <si>
    <t>Statistics and Analytical Services Branch</t>
  </si>
  <si>
    <t>Department of Agriculture, Environment and Rural Affairs</t>
  </si>
  <si>
    <t>Room 816, Dundonald House</t>
  </si>
  <si>
    <t>Upper Newtownards Road</t>
  </si>
  <si>
    <t>Ballymiscaw</t>
  </si>
  <si>
    <t>Belfast BT4 3SB</t>
  </si>
  <si>
    <t>Contents</t>
  </si>
  <si>
    <t>Reference</t>
  </si>
  <si>
    <t>Type</t>
  </si>
  <si>
    <t>Table 1</t>
  </si>
  <si>
    <t>Data table</t>
  </si>
  <si>
    <t>Table 2</t>
  </si>
  <si>
    <t>Table 3</t>
  </si>
  <si>
    <t>Figure 1</t>
  </si>
  <si>
    <t xml:space="preserve">Title </t>
  </si>
  <si>
    <t xml:space="preserve">Figure 2 </t>
  </si>
  <si>
    <t xml:space="preserve">Carrier bags dispensed by year </t>
  </si>
  <si>
    <t xml:space="preserve">Line chart </t>
  </si>
  <si>
    <t>2013/14</t>
  </si>
  <si>
    <t>2014/15</t>
  </si>
  <si>
    <t>2015/16</t>
  </si>
  <si>
    <t>2016/17</t>
  </si>
  <si>
    <t>April to June</t>
  </si>
  <si>
    <t>July to September</t>
  </si>
  <si>
    <t>October to December</t>
  </si>
  <si>
    <t>January to March</t>
  </si>
  <si>
    <t xml:space="preserve">Total </t>
  </si>
  <si>
    <t>Quarter</t>
  </si>
  <si>
    <t>Total</t>
  </si>
  <si>
    <t xml:space="preserve">Table 3: Upper rate carrier bags dispensed by quarter </t>
  </si>
  <si>
    <t>Percentage change in latest year</t>
  </si>
  <si>
    <t>The data for Figure 1 was taken from Table 1.</t>
  </si>
  <si>
    <t>Year</t>
  </si>
  <si>
    <t>Total carrier bags dispensed</t>
  </si>
  <si>
    <t>2012*</t>
  </si>
  <si>
    <t>The data for Figure 2 was taken from Tables 1, 2 and 3.</t>
  </si>
  <si>
    <t>Lower rate</t>
  </si>
  <si>
    <t>Upper rate</t>
  </si>
  <si>
    <t>Q1</t>
  </si>
  <si>
    <t>Q2</t>
  </si>
  <si>
    <t>Q3</t>
  </si>
  <si>
    <t>Q4</t>
  </si>
  <si>
    <t>As notified to the Department by 30th June each financial year.</t>
  </si>
  <si>
    <t>Bags at the upper rate are those which have had a price added by the retailer in advance of the 5p levy being applied.</t>
  </si>
  <si>
    <t>Bags at the lower rate are those only costing the customer the 5p levy.</t>
  </si>
  <si>
    <t>Table 1: Carrier bags dispensed by quarter and year</t>
  </si>
  <si>
    <t>Table 2: Lower rate carrier bags dispensed by quarter and year</t>
  </si>
  <si>
    <t>Carrier bags dispensed by quarter and year</t>
  </si>
  <si>
    <t>Lower Rate Carrier bags dispensed by quarter and year</t>
  </si>
  <si>
    <t>Upper rate carrier bags dispensed by quarter and year</t>
  </si>
  <si>
    <t>Figure 1: Carrier bags dispensed by year</t>
  </si>
  <si>
    <t>back to contents</t>
  </si>
  <si>
    <t>Difference from 2012 baseline</t>
  </si>
  <si>
    <t>Percentage change from 2012 baseline</t>
  </si>
  <si>
    <t>Figure 2: Carrier bags dispensed by rate</t>
  </si>
  <si>
    <t>Difference in latest year</t>
  </si>
  <si>
    <t>Note: The scope of the carrier bay levy was extended during the last quarter of 2014/15. This contributed to the increases shown in reported bag numbers after 2013/14.</t>
  </si>
  <si>
    <t xml:space="preserve">Bar chart </t>
  </si>
  <si>
    <t>2017/18</t>
  </si>
  <si>
    <t>From 19 January 2015 the levy was extended. See the Background to Regulations section for more information.  The effect of this change on the numbers dispensed is discussed in more detail in the 2015/16 carrier bag levy report, available from:
https://www.daera-ni.gov.uk/publications/carrier-bag-levy-annual-statistics</t>
  </si>
  <si>
    <t>* estimated figure for 2012 calendar year.</t>
  </si>
  <si>
    <t>2018/19</t>
  </si>
  <si>
    <t>Table 4: Proportion of upper and lower rate bags by year</t>
  </si>
  <si>
    <t>Lower rate bags</t>
  </si>
  <si>
    <t>Upper rate bags</t>
  </si>
  <si>
    <t>Total bags</t>
  </si>
  <si>
    <t>Proportion of upper and lower rate bags by year</t>
  </si>
  <si>
    <t>Table 4</t>
  </si>
  <si>
    <t>The data for Figure 2 was taken from Table 4.</t>
  </si>
  <si>
    <t>Number of lower rate bags</t>
  </si>
  <si>
    <t>Number of upper rate bags</t>
  </si>
  <si>
    <t xml:space="preserve">Clustered Bar chart </t>
  </si>
  <si>
    <t xml:space="preserve">Figure 3 </t>
  </si>
  <si>
    <t>Carrier bags dispensed by rate</t>
  </si>
  <si>
    <t>Carrier bags dispensed by quarter, year and type</t>
  </si>
  <si>
    <t xml:space="preserve">Note: The scope of the carrier bay levy was extended during the last quarter of 2014/15, contributing to the increases shown after this time. </t>
  </si>
  <si>
    <t>Figure 3: Carrier bags dispensed by quarter, year and rate</t>
  </si>
  <si>
    <t>Northern Ireland carrier bag levy statistics 2019/20</t>
  </si>
  <si>
    <t>This spreadsheet contains the tables and charts used in the Northern Ireland carrier bag levy statistics 2019/20</t>
  </si>
  <si>
    <t>27 August 2020</t>
  </si>
  <si>
    <t>1 April 2019 to 31 March 2020, referred to as 2019/20</t>
  </si>
  <si>
    <t>Conor McCormack</t>
  </si>
  <si>
    <t>028 9052 5450</t>
  </si>
  <si>
    <t>Northern Ireland, 2013/14 to 2019/20</t>
  </si>
  <si>
    <t>2019/20</t>
  </si>
  <si>
    <t>Northern Ireland, 2014/15 to 2019/20</t>
  </si>
  <si>
    <t>Northern Ireland, 2012 to 2019/20</t>
  </si>
  <si>
    <t>Northern Ireland, Q1 2013/14 to Q4 2019/20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</si>
</sst>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0.0"/>
    <numFmt numFmtId="167" formatCode="_-* #,##0_-;\-* #,##0_-;_-* &quot;-&quot;??_-;_-@_-"/>
  </numFmts>
  <fonts count="13" x14ac:knownFonts="1">
    <font>
      <sz val="11"/>
      <color theme="1"/>
      <name val="Calibri"/>
      <family val="2"/>
      <scheme val="minor"/>
    </font>
    <font>
      <b/>
      <sz val="16"/>
      <color theme="1"/>
      <name val="Arial"/>
      <family val="2"/>
    </font>
    <font>
      <sz val="12"/>
      <color theme="1"/>
      <name val="Arial"/>
      <family val="2"/>
    </font>
    <font>
      <sz val="11"/>
      <color theme="1"/>
      <name val="Arial"/>
      <family val="2"/>
    </font>
    <font>
      <b/>
      <sz val="12"/>
      <color theme="1"/>
      <name val="Arial"/>
      <family val="2"/>
    </font>
    <font>
      <u/>
      <sz val="11"/>
      <color theme="10"/>
      <name val="Calibri"/>
      <family val="2"/>
    </font>
    <font>
      <u/>
      <sz val="12"/>
      <color theme="10"/>
      <name val="Arial"/>
      <family val="2"/>
    </font>
    <font>
      <i/>
      <sz val="12"/>
      <color theme="1"/>
      <name val="Arial"/>
      <family val="2"/>
    </font>
    <font>
      <sz val="10"/>
      <name val="Arial"/>
      <family val="2"/>
    </font>
    <font>
      <sz val="12"/>
      <color indexed="8"/>
      <name val="Arial"/>
      <family val="2"/>
    </font>
    <font>
      <sz val="10"/>
      <name val="Arial"/>
      <family val="2"/>
    </font>
    <font>
      <b/>
      <i/>
      <sz val="12"/>
      <color theme="1"/>
      <name val="Arial"/>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indexed="64"/>
      </top>
      <bottom style="thin">
        <color indexed="64"/>
      </bottom>
      <diagonal/>
    </border>
  </borders>
  <cellStyleXfs count="8">
    <xf numFmtId="0" fontId="0" fillId="0" borderId="0"/>
    <xf numFmtId="0" fontId="5" fillId="0" borderId="0" applyNumberFormat="0" applyFill="0" applyBorder="0" applyAlignment="0" applyProtection="0">
      <alignment vertical="top"/>
      <protection locked="0"/>
    </xf>
    <xf numFmtId="0" fontId="8" fillId="0" borderId="0"/>
    <xf numFmtId="0" fontId="10" fillId="0" borderId="0"/>
    <xf numFmtId="0" fontId="8" fillId="0" borderId="0"/>
    <xf numFmtId="0" fontId="8" fillId="0" borderId="0"/>
    <xf numFmtId="9" fontId="12" fillId="0" borderId="0" applyFont="0" applyFill="0" applyBorder="0" applyAlignment="0" applyProtection="0"/>
    <xf numFmtId="43" fontId="12" fillId="0" borderId="0" applyFont="0" applyFill="0" applyBorder="0" applyAlignment="0" applyProtection="0"/>
  </cellStyleXfs>
  <cellXfs count="10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6" fillId="0" borderId="0" xfId="1" applyFont="1" applyAlignment="1" applyProtection="1"/>
    <xf numFmtId="0" fontId="2" fillId="0" borderId="3" xfId="0" applyFont="1" applyBorder="1" applyAlignment="1">
      <alignment horizontal="left"/>
    </xf>
    <xf numFmtId="0" fontId="2" fillId="0" borderId="0" xfId="0" applyFont="1" applyBorder="1" applyAlignment="1">
      <alignment horizontal="left"/>
    </xf>
    <xf numFmtId="0" fontId="2" fillId="0" borderId="2" xfId="0" applyFont="1" applyBorder="1" applyAlignment="1">
      <alignment horizontal="left"/>
    </xf>
    <xf numFmtId="0" fontId="7" fillId="0" borderId="0" xfId="0" applyFont="1" applyAlignment="1">
      <alignment horizontal="left"/>
    </xf>
    <xf numFmtId="0" fontId="4" fillId="0" borderId="1" xfId="0" applyFont="1" applyBorder="1" applyAlignment="1">
      <alignment horizontal="left"/>
    </xf>
    <xf numFmtId="0" fontId="6" fillId="0" borderId="0" xfId="1" applyFont="1" applyAlignment="1" applyProtection="1">
      <alignment horizontal="right"/>
    </xf>
    <xf numFmtId="0" fontId="2" fillId="0" borderId="0" xfId="0" applyFont="1" applyAlignment="1">
      <alignment horizontal="right"/>
    </xf>
    <xf numFmtId="0" fontId="4" fillId="0" borderId="1" xfId="0" applyFont="1" applyBorder="1" applyAlignment="1">
      <alignment vertical="center" wrapText="1"/>
    </xf>
    <xf numFmtId="0" fontId="4" fillId="0" borderId="1" xfId="0" applyFont="1" applyBorder="1" applyAlignment="1">
      <alignment horizontal="right" vertical="center" wrapText="1"/>
    </xf>
    <xf numFmtId="3" fontId="2" fillId="0" borderId="0" xfId="0" applyNumberFormat="1" applyFont="1"/>
    <xf numFmtId="165" fontId="2" fillId="0" borderId="0" xfId="0" applyNumberFormat="1" applyFont="1"/>
    <xf numFmtId="0" fontId="2" fillId="0" borderId="2" xfId="0" applyFont="1" applyBorder="1"/>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0" xfId="0" applyFont="1" applyAlignment="1">
      <alignment horizontal="left"/>
    </xf>
    <xf numFmtId="3" fontId="2" fillId="0" borderId="0" xfId="0" applyNumberFormat="1" applyFont="1" applyAlignment="1">
      <alignment horizontal="right" vertical="center"/>
    </xf>
    <xf numFmtId="164" fontId="2" fillId="0" borderId="0" xfId="0" applyNumberFormat="1" applyFont="1" applyAlignment="1">
      <alignment horizontal="right" vertical="center"/>
    </xf>
    <xf numFmtId="3" fontId="2" fillId="0" borderId="0" xfId="0" applyNumberFormat="1" applyFont="1" applyAlignment="1">
      <alignment vertical="center"/>
    </xf>
    <xf numFmtId="3" fontId="2" fillId="0" borderId="0" xfId="0" applyNumberFormat="1" applyFont="1" applyBorder="1" applyAlignment="1">
      <alignment horizontal="right" vertical="center"/>
    </xf>
    <xf numFmtId="0" fontId="2" fillId="0" borderId="0" xfId="0" applyFont="1" applyAlignment="1">
      <alignment horizontal="right" vertical="center"/>
    </xf>
    <xf numFmtId="165" fontId="2" fillId="0" borderId="0" xfId="0" applyNumberFormat="1" applyFont="1" applyAlignment="1">
      <alignment horizontal="right" vertical="center"/>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3" fontId="9" fillId="0" borderId="0" xfId="2" applyNumberFormat="1" applyFont="1" applyBorder="1" applyAlignment="1">
      <alignment horizontal="right" vertical="center"/>
    </xf>
    <xf numFmtId="164" fontId="2" fillId="0" borderId="0" xfId="0" applyNumberFormat="1" applyFont="1"/>
    <xf numFmtId="0" fontId="4" fillId="0" borderId="3" xfId="0" applyFont="1" applyBorder="1" applyAlignment="1">
      <alignment horizontal="righ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3" fontId="9" fillId="0" borderId="3" xfId="2" applyNumberFormat="1" applyFont="1" applyBorder="1" applyAlignment="1">
      <alignment horizontal="right" vertical="center"/>
    </xf>
    <xf numFmtId="3" fontId="2" fillId="0" borderId="0" xfId="0" applyNumberFormat="1" applyFont="1" applyBorder="1" applyAlignment="1">
      <alignment vertical="center"/>
    </xf>
    <xf numFmtId="3" fontId="9" fillId="0" borderId="2" xfId="2" applyNumberFormat="1" applyFont="1" applyBorder="1" applyAlignment="1">
      <alignment horizontal="right" vertical="center"/>
    </xf>
    <xf numFmtId="0" fontId="2" fillId="0" borderId="0" xfId="0" applyFont="1" applyBorder="1"/>
    <xf numFmtId="165" fontId="2" fillId="0" borderId="0" xfId="0" applyNumberFormat="1" applyFont="1" applyBorder="1" applyAlignment="1">
      <alignment horizontal="right" vertical="center"/>
    </xf>
    <xf numFmtId="3" fontId="2" fillId="0" borderId="2" xfId="0" applyNumberFormat="1" applyFont="1" applyBorder="1"/>
    <xf numFmtId="0" fontId="6" fillId="0" borderId="3" xfId="1" applyFont="1" applyBorder="1" applyAlignment="1" applyProtection="1">
      <alignment horizontal="left"/>
    </xf>
    <xf numFmtId="0" fontId="6" fillId="0" borderId="0" xfId="1" applyFont="1" applyBorder="1" applyAlignment="1" applyProtection="1">
      <alignment horizontal="left"/>
    </xf>
    <xf numFmtId="0" fontId="6" fillId="0" borderId="2" xfId="1" applyFont="1" applyBorder="1" applyAlignment="1" applyProtection="1">
      <alignment horizontal="left"/>
    </xf>
    <xf numFmtId="0" fontId="4" fillId="0" borderId="0" xfId="0" applyFont="1" applyFill="1"/>
    <xf numFmtId="49" fontId="2" fillId="0" borderId="0" xfId="0" applyNumberFormat="1" applyFont="1" applyFill="1"/>
    <xf numFmtId="0" fontId="3" fillId="0" borderId="0" xfId="0" applyFont="1" applyFill="1"/>
    <xf numFmtId="164" fontId="2" fillId="0" borderId="2" xfId="0" applyNumberFormat="1" applyFont="1" applyBorder="1"/>
    <xf numFmtId="165" fontId="2" fillId="0" borderId="0" xfId="0" applyNumberFormat="1" applyFont="1" applyBorder="1"/>
    <xf numFmtId="9" fontId="2" fillId="0" borderId="0" xfId="0" applyNumberFormat="1" applyFont="1"/>
    <xf numFmtId="0" fontId="10" fillId="0" borderId="0" xfId="3"/>
    <xf numFmtId="0" fontId="11" fillId="0" borderId="1" xfId="0" applyFont="1" applyBorder="1" applyAlignment="1">
      <alignment horizontal="right" vertical="center" wrapText="1"/>
    </xf>
    <xf numFmtId="0" fontId="4" fillId="0" borderId="4" xfId="0" applyFont="1" applyBorder="1" applyAlignment="1">
      <alignment horizontal="right" vertical="center"/>
    </xf>
    <xf numFmtId="0" fontId="8" fillId="0" borderId="0" xfId="4"/>
    <xf numFmtId="3" fontId="7" fillId="0" borderId="0" xfId="0" applyNumberFormat="1" applyFont="1"/>
    <xf numFmtId="164" fontId="7" fillId="0" borderId="0" xfId="0" applyNumberFormat="1" applyFont="1"/>
    <xf numFmtId="3" fontId="7" fillId="0" borderId="0" xfId="0" applyNumberFormat="1" applyFont="1" applyAlignment="1">
      <alignment vertical="center"/>
    </xf>
    <xf numFmtId="164" fontId="7" fillId="0" borderId="0" xfId="0" applyNumberFormat="1" applyFont="1" applyAlignment="1">
      <alignment vertical="center"/>
    </xf>
    <xf numFmtId="0" fontId="8" fillId="0" borderId="0" xfId="5"/>
    <xf numFmtId="3" fontId="2" fillId="0" borderId="0" xfId="0" applyNumberFormat="1" applyFont="1" applyBorder="1"/>
    <xf numFmtId="164" fontId="2" fillId="0" borderId="0" xfId="0" applyNumberFormat="1" applyFont="1" applyBorder="1"/>
    <xf numFmtId="166" fontId="2" fillId="0" borderId="0" xfId="0" applyNumberFormat="1" applyFont="1"/>
    <xf numFmtId="9" fontId="2" fillId="0" borderId="0" xfId="6" applyFont="1" applyAlignment="1">
      <alignment vertical="center"/>
    </xf>
    <xf numFmtId="0" fontId="7" fillId="0" borderId="0" xfId="0" applyFont="1" applyAlignment="1">
      <alignment wrapText="1"/>
    </xf>
    <xf numFmtId="0" fontId="7" fillId="0" borderId="0" xfId="0" applyFont="1" applyAlignment="1">
      <alignment horizontal="left"/>
    </xf>
    <xf numFmtId="0" fontId="2" fillId="0" borderId="0" xfId="0" applyFont="1" applyAlignment="1">
      <alignment vertical="top" wrapText="1"/>
    </xf>
    <xf numFmtId="0" fontId="4" fillId="2" borderId="0" xfId="0" applyFont="1" applyFill="1"/>
    <xf numFmtId="0" fontId="2" fillId="2" borderId="0" xfId="0" applyFont="1" applyFill="1"/>
    <xf numFmtId="0" fontId="6" fillId="2" borderId="0" xfId="1" applyFont="1" applyFill="1" applyAlignment="1" applyProtection="1">
      <alignment horizontal="right"/>
    </xf>
    <xf numFmtId="0" fontId="2" fillId="2" borderId="0" xfId="0" applyFont="1" applyFill="1" applyAlignment="1">
      <alignment horizontal="right"/>
    </xf>
    <xf numFmtId="0" fontId="2" fillId="2" borderId="0" xfId="0" applyFont="1" applyFill="1" applyAlignment="1">
      <alignment vertical="top" wrapText="1"/>
    </xf>
    <xf numFmtId="3" fontId="2" fillId="2" borderId="0" xfId="0" applyNumberFormat="1" applyFont="1" applyFill="1"/>
    <xf numFmtId="0" fontId="4" fillId="2" borderId="1" xfId="0" applyFont="1" applyFill="1" applyBorder="1" applyAlignment="1">
      <alignment vertical="center" wrapText="1"/>
    </xf>
    <xf numFmtId="0" fontId="4" fillId="2" borderId="1" xfId="0" applyFont="1" applyFill="1" applyBorder="1" applyAlignment="1">
      <alignment horizontal="right" vertical="center" wrapText="1"/>
    </xf>
    <xf numFmtId="165" fontId="2" fillId="2" borderId="0" xfId="0" applyNumberFormat="1" applyFont="1" applyFill="1" applyAlignment="1">
      <alignment horizontal="right" vertical="center"/>
    </xf>
    <xf numFmtId="164" fontId="2" fillId="2" borderId="0" xfId="0" applyNumberFormat="1" applyFont="1" applyFill="1" applyAlignment="1">
      <alignment horizontal="right" vertical="center"/>
    </xf>
    <xf numFmtId="0" fontId="2" fillId="2" borderId="0" xfId="0" applyFont="1" applyFill="1" applyBorder="1"/>
    <xf numFmtId="165" fontId="2" fillId="2" borderId="0" xfId="0" applyNumberFormat="1" applyFont="1" applyFill="1" applyBorder="1" applyAlignment="1">
      <alignment horizontal="right" vertical="center"/>
    </xf>
    <xf numFmtId="165" fontId="2" fillId="2" borderId="0" xfId="0" applyNumberFormat="1" applyFont="1" applyFill="1" applyBorder="1"/>
    <xf numFmtId="0" fontId="2" fillId="2" borderId="2" xfId="0" applyFont="1" applyFill="1" applyBorder="1"/>
    <xf numFmtId="0" fontId="7" fillId="2" borderId="0" xfId="0" applyFont="1" applyFill="1" applyAlignment="1">
      <alignment horizontal="left"/>
    </xf>
    <xf numFmtId="167" fontId="2" fillId="2" borderId="0" xfId="7" applyNumberFormat="1" applyFont="1" applyFill="1" applyAlignment="1">
      <alignment horizontal="right" vertical="center"/>
    </xf>
    <xf numFmtId="167" fontId="2" fillId="2" borderId="2" xfId="7" applyNumberFormat="1" applyFont="1" applyFill="1" applyBorder="1" applyAlignment="1">
      <alignment horizontal="right" vertical="center"/>
    </xf>
    <xf numFmtId="3" fontId="4" fillId="0" borderId="1" xfId="0" applyNumberFormat="1" applyFont="1" applyBorder="1" applyAlignment="1">
      <alignment horizontal="right" vertical="center"/>
    </xf>
    <xf numFmtId="3" fontId="11" fillId="0" borderId="4" xfId="0" applyNumberFormat="1" applyFont="1" applyBorder="1"/>
    <xf numFmtId="164" fontId="11" fillId="0" borderId="4" xfId="0" applyNumberFormat="1" applyFont="1" applyBorder="1"/>
    <xf numFmtId="3" fontId="4" fillId="0" borderId="1" xfId="0" applyNumberFormat="1" applyFont="1" applyBorder="1" applyAlignment="1">
      <alignment vertical="center"/>
    </xf>
    <xf numFmtId="3" fontId="4" fillId="0" borderId="2" xfId="0" applyNumberFormat="1" applyFont="1" applyBorder="1" applyAlignment="1">
      <alignment vertical="center"/>
    </xf>
    <xf numFmtId="3" fontId="11" fillId="0" borderId="4" xfId="0" applyNumberFormat="1" applyFont="1" applyBorder="1" applyAlignment="1">
      <alignment vertical="center"/>
    </xf>
    <xf numFmtId="164" fontId="11" fillId="0" borderId="4" xfId="0" applyNumberFormat="1" applyFont="1" applyBorder="1" applyAlignment="1">
      <alignment vertical="center"/>
    </xf>
    <xf numFmtId="0" fontId="4" fillId="0" borderId="4" xfId="0" applyFont="1" applyBorder="1" applyAlignment="1">
      <alignment horizontal="left"/>
    </xf>
    <xf numFmtId="3" fontId="4" fillId="0" borderId="4" xfId="0" applyNumberFormat="1" applyFont="1" applyBorder="1" applyAlignment="1">
      <alignment vertical="center"/>
    </xf>
    <xf numFmtId="9" fontId="2" fillId="0" borderId="0" xfId="6" applyNumberFormat="1" applyFont="1" applyAlignment="1">
      <alignment vertical="center"/>
    </xf>
    <xf numFmtId="1" fontId="10" fillId="0" borderId="0" xfId="3" applyNumberFormat="1"/>
    <xf numFmtId="0" fontId="2" fillId="0" borderId="0" xfId="0" applyFont="1" applyAlignment="1">
      <alignment horizontal="left" vertical="top" wrapText="1"/>
    </xf>
    <xf numFmtId="0" fontId="7" fillId="0" borderId="0" xfId="0" applyFont="1" applyAlignment="1">
      <alignment horizontal="left"/>
    </xf>
    <xf numFmtId="0" fontId="2" fillId="2" borderId="0" xfId="0" applyFont="1" applyFill="1" applyAlignment="1">
      <alignment horizontal="left" vertical="top" wrapText="1"/>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3" fontId="2" fillId="0" borderId="0" xfId="0" applyNumberFormat="1" applyFont="1" applyAlignment="1">
      <alignment horizontal="right"/>
    </xf>
    <xf numFmtId="3" fontId="9" fillId="0" borderId="0" xfId="2" applyNumberFormat="1" applyFont="1" applyBorder="1" applyAlignment="1">
      <alignment horizontal="right"/>
    </xf>
    <xf numFmtId="3" fontId="7" fillId="0" borderId="0" xfId="0" applyNumberFormat="1" applyFont="1" applyAlignment="1">
      <alignment horizontal="right"/>
    </xf>
    <xf numFmtId="164" fontId="7" fillId="0" borderId="0" xfId="0" applyNumberFormat="1" applyFont="1" applyAlignment="1">
      <alignment horizontal="right"/>
    </xf>
    <xf numFmtId="3" fontId="4" fillId="0" borderId="1" xfId="0" applyNumberFormat="1" applyFont="1" applyBorder="1" applyAlignment="1">
      <alignment horizontal="right"/>
    </xf>
    <xf numFmtId="3" fontId="11" fillId="0" borderId="1" xfId="0" applyNumberFormat="1" applyFont="1" applyBorder="1" applyAlignment="1">
      <alignment horizontal="right"/>
    </xf>
    <xf numFmtId="164" fontId="11" fillId="0" borderId="4" xfId="0" applyNumberFormat="1" applyFont="1" applyBorder="1" applyAlignment="1">
      <alignment horizontal="right"/>
    </xf>
  </cellXfs>
  <cellStyles count="8">
    <cellStyle name="Comma" xfId="7" builtinId="3"/>
    <cellStyle name="Hyperlink" xfId="1" builtinId="8"/>
    <cellStyle name="Normal" xfId="0" builtinId="0"/>
    <cellStyle name="Normal_Sheet1" xfId="2"/>
    <cellStyle name="Normal_Table1" xfId="3"/>
    <cellStyle name="Normal_Table2" xfId="4"/>
    <cellStyle name="Normal_Table3" xfId="5"/>
    <cellStyle name="Percent" xfId="6" builtinId="5"/>
  </cellStyles>
  <dxfs count="0"/>
  <tableStyles count="0" defaultTableStyle="TableStyleMedium2" defaultPivotStyle="PivotStyleLight16"/>
  <colors>
    <mruColors>
      <color rgb="FF9DC3E6"/>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63990929705216"/>
          <c:y val="0.20945094789414867"/>
          <c:w val="0.72024405704021643"/>
          <c:h val="0.73511248166160503"/>
        </c:manualLayout>
      </c:layout>
      <c:barChart>
        <c:barDir val="bar"/>
        <c:grouping val="clustered"/>
        <c:varyColors val="0"/>
        <c:ser>
          <c:idx val="0"/>
          <c:order val="0"/>
          <c:invertIfNegative val="0"/>
          <c:cat>
            <c:strRef>
              <c:f>Figure1!$B$26:$B$33</c:f>
              <c:strCache>
                <c:ptCount val="8"/>
                <c:pt idx="0">
                  <c:v>2012*</c:v>
                </c:pt>
                <c:pt idx="1">
                  <c:v>2013/14</c:v>
                </c:pt>
                <c:pt idx="2">
                  <c:v>2014/15</c:v>
                </c:pt>
                <c:pt idx="3">
                  <c:v>2015/16</c:v>
                </c:pt>
                <c:pt idx="4">
                  <c:v>2016/17</c:v>
                </c:pt>
                <c:pt idx="5">
                  <c:v>2017/18</c:v>
                </c:pt>
                <c:pt idx="6">
                  <c:v>2018/19</c:v>
                </c:pt>
                <c:pt idx="7">
                  <c:v>2019/20</c:v>
                </c:pt>
              </c:strCache>
            </c:strRef>
          </c:cat>
          <c:val>
            <c:numRef>
              <c:f>Figure1!$C$26:$C$33</c:f>
              <c:numCache>
                <c:formatCode>#,##0</c:formatCode>
                <c:ptCount val="8"/>
                <c:pt idx="0">
                  <c:v>300000000</c:v>
                </c:pt>
                <c:pt idx="1">
                  <c:v>84531885</c:v>
                </c:pt>
                <c:pt idx="2">
                  <c:v>91481696</c:v>
                </c:pt>
                <c:pt idx="3">
                  <c:v>101153630.00000003</c:v>
                </c:pt>
                <c:pt idx="4">
                  <c:v>99893877</c:v>
                </c:pt>
                <c:pt idx="5">
                  <c:v>98819469</c:v>
                </c:pt>
                <c:pt idx="6">
                  <c:v>93498963.99999997</c:v>
                </c:pt>
                <c:pt idx="7">
                  <c:v>80480957</c:v>
                </c:pt>
              </c:numCache>
            </c:numRef>
          </c:val>
        </c:ser>
        <c:dLbls>
          <c:showLegendKey val="0"/>
          <c:showVal val="0"/>
          <c:showCatName val="0"/>
          <c:showSerName val="0"/>
          <c:showPercent val="0"/>
          <c:showBubbleSize val="0"/>
        </c:dLbls>
        <c:gapWidth val="50"/>
        <c:axId val="561909184"/>
        <c:axId val="561906832"/>
      </c:barChart>
      <c:catAx>
        <c:axId val="561909184"/>
        <c:scaling>
          <c:orientation val="maxMin"/>
        </c:scaling>
        <c:delete val="0"/>
        <c:axPos val="l"/>
        <c:numFmt formatCode="General" sourceLinked="0"/>
        <c:majorTickMark val="out"/>
        <c:minorTickMark val="none"/>
        <c:tickLblPos val="nextTo"/>
        <c:txPr>
          <a:bodyPr/>
          <a:lstStyle/>
          <a:p>
            <a:pPr>
              <a:defRPr sz="1200">
                <a:latin typeface="Arial" pitchFamily="34" charset="0"/>
                <a:cs typeface="Arial" pitchFamily="34" charset="0"/>
              </a:defRPr>
            </a:pPr>
            <a:endParaRPr lang="en-US"/>
          </a:p>
        </c:txPr>
        <c:crossAx val="561906832"/>
        <c:crosses val="autoZero"/>
        <c:auto val="1"/>
        <c:lblAlgn val="ctr"/>
        <c:lblOffset val="100"/>
        <c:noMultiLvlLbl val="0"/>
      </c:catAx>
      <c:valAx>
        <c:axId val="561906832"/>
        <c:scaling>
          <c:orientation val="minMax"/>
          <c:max val="300000000"/>
        </c:scaling>
        <c:delete val="0"/>
        <c:axPos val="t"/>
        <c:majorGridlines/>
        <c:numFmt formatCode="#,##0" sourceLinked="1"/>
        <c:majorTickMark val="out"/>
        <c:minorTickMark val="none"/>
        <c:tickLblPos val="nextTo"/>
        <c:txPr>
          <a:bodyPr/>
          <a:lstStyle/>
          <a:p>
            <a:pPr>
              <a:defRPr sz="1200">
                <a:latin typeface="Arial" pitchFamily="34" charset="0"/>
                <a:cs typeface="Arial" pitchFamily="34" charset="0"/>
              </a:defRPr>
            </a:pPr>
            <a:endParaRPr lang="en-US"/>
          </a:p>
        </c:txPr>
        <c:crossAx val="561909184"/>
        <c:crosses val="autoZero"/>
        <c:crossBetween val="between"/>
        <c:dispUnits>
          <c:builtInUnit val="millions"/>
          <c:dispUnitsLbl>
            <c:layout>
              <c:manualLayout>
                <c:xMode val="edge"/>
                <c:yMode val="edge"/>
                <c:x val="0.78250967893969903"/>
                <c:y val="1.6838738392471648E-2"/>
              </c:manualLayout>
            </c:layout>
            <c:txPr>
              <a:bodyPr/>
              <a:lstStyle/>
              <a:p>
                <a:pPr>
                  <a:defRPr sz="1200" b="0">
                    <a:latin typeface="Arial" pitchFamily="34" charset="0"/>
                    <a:cs typeface="Arial" pitchFamily="34" charset="0"/>
                  </a:defRPr>
                </a:pPr>
                <a:endParaRPr lang="en-US"/>
              </a:p>
            </c:txPr>
          </c:dispUnitsLbl>
        </c:dispUnits>
      </c:valAx>
    </c:plotArea>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7509502488004"/>
          <c:y val="0.19324075235949909"/>
          <c:w val="0.71854765486607497"/>
          <c:h val="0.7136057848692362"/>
        </c:manualLayout>
      </c:layout>
      <c:barChart>
        <c:barDir val="bar"/>
        <c:grouping val="stacked"/>
        <c:varyColors val="0"/>
        <c:ser>
          <c:idx val="0"/>
          <c:order val="0"/>
          <c:tx>
            <c:strRef>
              <c:f>Figure2!$C$27</c:f>
              <c:strCache>
                <c:ptCount val="1"/>
                <c:pt idx="0">
                  <c:v>Number of lower rate bags</c:v>
                </c:pt>
              </c:strCache>
            </c:strRef>
          </c:tx>
          <c:spPr>
            <a:ln>
              <a:noFill/>
            </a:ln>
          </c:spPr>
          <c:invertIfNegative val="0"/>
          <c:cat>
            <c:strRef>
              <c:f>Figure2!$B$28:$B$33</c:f>
              <c:strCache>
                <c:ptCount val="6"/>
                <c:pt idx="0">
                  <c:v>2014/15</c:v>
                </c:pt>
                <c:pt idx="1">
                  <c:v>2015/16</c:v>
                </c:pt>
                <c:pt idx="2">
                  <c:v>2016/17</c:v>
                </c:pt>
                <c:pt idx="3">
                  <c:v>2017/18</c:v>
                </c:pt>
                <c:pt idx="4">
                  <c:v>2018/19</c:v>
                </c:pt>
                <c:pt idx="5">
                  <c:v>2019/20</c:v>
                </c:pt>
              </c:strCache>
            </c:strRef>
          </c:cat>
          <c:val>
            <c:numRef>
              <c:f>Figure2!$C$28:$C$33</c:f>
              <c:numCache>
                <c:formatCode>_-* #,##0_-;\-* #,##0_-;_-* "-"??_-;_-@_-</c:formatCode>
                <c:ptCount val="6"/>
                <c:pt idx="0">
                  <c:v>87242263</c:v>
                </c:pt>
                <c:pt idx="1">
                  <c:v>88682717</c:v>
                </c:pt>
                <c:pt idx="2">
                  <c:v>87991225</c:v>
                </c:pt>
                <c:pt idx="3">
                  <c:v>78371239.00000003</c:v>
                </c:pt>
                <c:pt idx="4">
                  <c:v>60425290.999999993</c:v>
                </c:pt>
                <c:pt idx="5">
                  <c:v>38269054</c:v>
                </c:pt>
              </c:numCache>
            </c:numRef>
          </c:val>
        </c:ser>
        <c:ser>
          <c:idx val="1"/>
          <c:order val="1"/>
          <c:tx>
            <c:strRef>
              <c:f>Figure2!$D$27</c:f>
              <c:strCache>
                <c:ptCount val="1"/>
                <c:pt idx="0">
                  <c:v>Number of upper rate bags</c:v>
                </c:pt>
              </c:strCache>
            </c:strRef>
          </c:tx>
          <c:spPr>
            <a:solidFill>
              <a:srgbClr val="9DC3E6"/>
            </a:solidFill>
            <a:ln>
              <a:noFill/>
            </a:ln>
          </c:spPr>
          <c:invertIfNegative val="0"/>
          <c:cat>
            <c:strRef>
              <c:f>Figure2!$B$28:$B$33</c:f>
              <c:strCache>
                <c:ptCount val="6"/>
                <c:pt idx="0">
                  <c:v>2014/15</c:v>
                </c:pt>
                <c:pt idx="1">
                  <c:v>2015/16</c:v>
                </c:pt>
                <c:pt idx="2">
                  <c:v>2016/17</c:v>
                </c:pt>
                <c:pt idx="3">
                  <c:v>2017/18</c:v>
                </c:pt>
                <c:pt idx="4">
                  <c:v>2018/19</c:v>
                </c:pt>
                <c:pt idx="5">
                  <c:v>2019/20</c:v>
                </c:pt>
              </c:strCache>
            </c:strRef>
          </c:cat>
          <c:val>
            <c:numRef>
              <c:f>Figure2!$D$28:$D$33</c:f>
              <c:numCache>
                <c:formatCode>_-* #,##0_-;\-* #,##0_-;_-* "-"??_-;_-@_-</c:formatCode>
                <c:ptCount val="6"/>
                <c:pt idx="0">
                  <c:v>4239433</c:v>
                </c:pt>
                <c:pt idx="1">
                  <c:v>12470913</c:v>
                </c:pt>
                <c:pt idx="2">
                  <c:v>11902652</c:v>
                </c:pt>
                <c:pt idx="3">
                  <c:v>20448229.999999978</c:v>
                </c:pt>
                <c:pt idx="4">
                  <c:v>33073673.00000003</c:v>
                </c:pt>
                <c:pt idx="5">
                  <c:v>42211902.999999978</c:v>
                </c:pt>
              </c:numCache>
            </c:numRef>
          </c:val>
        </c:ser>
        <c:dLbls>
          <c:showLegendKey val="0"/>
          <c:showVal val="0"/>
          <c:showCatName val="0"/>
          <c:showSerName val="0"/>
          <c:showPercent val="0"/>
          <c:showBubbleSize val="0"/>
        </c:dLbls>
        <c:gapWidth val="50"/>
        <c:overlap val="100"/>
        <c:axId val="561906440"/>
        <c:axId val="561910360"/>
      </c:barChart>
      <c:catAx>
        <c:axId val="561906440"/>
        <c:scaling>
          <c:orientation val="maxMin"/>
        </c:scaling>
        <c:delete val="0"/>
        <c:axPos val="l"/>
        <c:numFmt formatCode="General" sourceLinked="0"/>
        <c:majorTickMark val="out"/>
        <c:minorTickMark val="none"/>
        <c:tickLblPos val="nextTo"/>
        <c:txPr>
          <a:bodyPr/>
          <a:lstStyle/>
          <a:p>
            <a:pPr>
              <a:defRPr sz="1200">
                <a:latin typeface="Arial" pitchFamily="34" charset="0"/>
                <a:cs typeface="Arial" pitchFamily="34" charset="0"/>
              </a:defRPr>
            </a:pPr>
            <a:endParaRPr lang="en-US"/>
          </a:p>
        </c:txPr>
        <c:crossAx val="561910360"/>
        <c:crosses val="autoZero"/>
        <c:auto val="1"/>
        <c:lblAlgn val="ctr"/>
        <c:lblOffset val="100"/>
        <c:noMultiLvlLbl val="0"/>
      </c:catAx>
      <c:valAx>
        <c:axId val="561910360"/>
        <c:scaling>
          <c:orientation val="minMax"/>
          <c:max val="120000000"/>
          <c:min val="0"/>
        </c:scaling>
        <c:delete val="0"/>
        <c:axPos val="t"/>
        <c:majorGridlines/>
        <c:numFmt formatCode="#,##0" sourceLinked="0"/>
        <c:majorTickMark val="out"/>
        <c:minorTickMark val="none"/>
        <c:tickLblPos val="nextTo"/>
        <c:txPr>
          <a:bodyPr/>
          <a:lstStyle/>
          <a:p>
            <a:pPr>
              <a:defRPr sz="1200">
                <a:latin typeface="Arial" pitchFamily="34" charset="0"/>
                <a:cs typeface="Arial" pitchFamily="34" charset="0"/>
              </a:defRPr>
            </a:pPr>
            <a:endParaRPr lang="en-US"/>
          </a:p>
        </c:txPr>
        <c:crossAx val="561906440"/>
        <c:crosses val="autoZero"/>
        <c:crossBetween val="between"/>
        <c:majorUnit val="20000000"/>
        <c:dispUnits>
          <c:builtInUnit val="millions"/>
          <c:dispUnitsLbl>
            <c:layout>
              <c:manualLayout>
                <c:xMode val="edge"/>
                <c:yMode val="edge"/>
                <c:x val="0.7798420912306584"/>
                <c:y val="2.1904615409905744E-2"/>
              </c:manualLayout>
            </c:layout>
            <c:txPr>
              <a:bodyPr/>
              <a:lstStyle/>
              <a:p>
                <a:pPr>
                  <a:defRPr sz="1200" b="0">
                    <a:latin typeface="Arial" panose="020B0604020202020204" pitchFamily="34" charset="0"/>
                    <a:cs typeface="Arial" panose="020B0604020202020204" pitchFamily="34" charset="0"/>
                  </a:defRPr>
                </a:pPr>
                <a:endParaRPr lang="en-US"/>
              </a:p>
            </c:txPr>
          </c:dispUnitsLbl>
        </c:dispUnits>
      </c:valAx>
    </c:plotArea>
    <c:legend>
      <c:legendPos val="b"/>
      <c:layout/>
      <c:overlay val="0"/>
    </c:legend>
    <c:plotVisOnly val="1"/>
    <c:dispBlanksAs val="gap"/>
    <c:showDLblsOverMax val="0"/>
  </c:chart>
  <c:spPr>
    <a:ln>
      <a:noFill/>
    </a:ln>
  </c:sp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Figure3!$F$32</c:f>
              <c:strCache>
                <c:ptCount val="1"/>
                <c:pt idx="0">
                  <c:v>Total</c:v>
                </c:pt>
              </c:strCache>
            </c:strRef>
          </c:tx>
          <c:spPr>
            <a:ln>
              <a:solidFill>
                <a:schemeClr val="tx2"/>
              </a:solidFill>
            </a:ln>
          </c:spPr>
          <c:marker>
            <c:symbol val="none"/>
          </c:marker>
          <c:dPt>
            <c:idx val="7"/>
            <c:bubble3D val="0"/>
            <c:spPr>
              <a:ln>
                <a:noFill/>
              </a:ln>
            </c:spPr>
          </c:dPt>
          <c:cat>
            <c:multiLvlStrRef>
              <c:f>Figure3!$B$33:$C$60</c:f>
              <c:multiLvlStrCache>
                <c:ptCount val="2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lvl>
                <c:lvl>
                  <c:pt idx="0">
                    <c:v>2013/14</c:v>
                  </c:pt>
                  <c:pt idx="4">
                    <c:v>2014/15</c:v>
                  </c:pt>
                  <c:pt idx="8">
                    <c:v>2015/16</c:v>
                  </c:pt>
                  <c:pt idx="12">
                    <c:v>2016/17</c:v>
                  </c:pt>
                  <c:pt idx="16">
                    <c:v>2017/18</c:v>
                  </c:pt>
                  <c:pt idx="20">
                    <c:v>2018/19</c:v>
                  </c:pt>
                  <c:pt idx="24">
                    <c:v>2019/20</c:v>
                  </c:pt>
                </c:lvl>
              </c:multiLvlStrCache>
            </c:multiLvlStrRef>
          </c:cat>
          <c:val>
            <c:numRef>
              <c:f>Figure3!$F$33:$F$60</c:f>
              <c:numCache>
                <c:formatCode>#,##0</c:formatCode>
                <c:ptCount val="28"/>
                <c:pt idx="0">
                  <c:v>19413991</c:v>
                </c:pt>
                <c:pt idx="1">
                  <c:v>21627272</c:v>
                </c:pt>
                <c:pt idx="2">
                  <c:v>24004619</c:v>
                </c:pt>
                <c:pt idx="3">
                  <c:v>19486003</c:v>
                </c:pt>
                <c:pt idx="4">
                  <c:v>21762851</c:v>
                </c:pt>
                <c:pt idx="5">
                  <c:v>22566479</c:v>
                </c:pt>
                <c:pt idx="6">
                  <c:v>24763376</c:v>
                </c:pt>
                <c:pt idx="7">
                  <c:v>22388990</c:v>
                </c:pt>
                <c:pt idx="8">
                  <c:v>25221730.000000011</c:v>
                </c:pt>
                <c:pt idx="9">
                  <c:v>25456122.000000004</c:v>
                </c:pt>
                <c:pt idx="10">
                  <c:v>27764032.000000034</c:v>
                </c:pt>
                <c:pt idx="11">
                  <c:v>22711745.999999981</c:v>
                </c:pt>
                <c:pt idx="12">
                  <c:v>24508122.000000015</c:v>
                </c:pt>
                <c:pt idx="13">
                  <c:v>24811652.999999966</c:v>
                </c:pt>
                <c:pt idx="14">
                  <c:v>28452319.999999978</c:v>
                </c:pt>
                <c:pt idx="15">
                  <c:v>22121782</c:v>
                </c:pt>
                <c:pt idx="16">
                  <c:v>24635285.000000045</c:v>
                </c:pt>
                <c:pt idx="17">
                  <c:v>24557004.999999952</c:v>
                </c:pt>
                <c:pt idx="18">
                  <c:v>27432278.999999989</c:v>
                </c:pt>
                <c:pt idx="19">
                  <c:v>22194899.999999978</c:v>
                </c:pt>
                <c:pt idx="20">
                  <c:v>23854384.999999978</c:v>
                </c:pt>
                <c:pt idx="21">
                  <c:v>23466143.999999985</c:v>
                </c:pt>
                <c:pt idx="22">
                  <c:v>26045800.000000022</c:v>
                </c:pt>
                <c:pt idx="23">
                  <c:v>20132634.999999993</c:v>
                </c:pt>
                <c:pt idx="24">
                  <c:v>22082691.000000022</c:v>
                </c:pt>
                <c:pt idx="25">
                  <c:v>21238126</c:v>
                </c:pt>
                <c:pt idx="26">
                  <c:v>22133229.999999989</c:v>
                </c:pt>
                <c:pt idx="27">
                  <c:v>15026909.999999989</c:v>
                </c:pt>
              </c:numCache>
            </c:numRef>
          </c:val>
          <c:smooth val="0"/>
        </c:ser>
        <c:ser>
          <c:idx val="1"/>
          <c:order val="1"/>
          <c:tx>
            <c:strRef>
              <c:f>Figure3!$D$32</c:f>
              <c:strCache>
                <c:ptCount val="1"/>
                <c:pt idx="0">
                  <c:v>Lower rate</c:v>
                </c:pt>
              </c:strCache>
            </c:strRef>
          </c:tx>
          <c:spPr>
            <a:ln>
              <a:solidFill>
                <a:srgbClr val="5B9BD5"/>
              </a:solidFill>
            </a:ln>
          </c:spPr>
          <c:marker>
            <c:symbol val="none"/>
          </c:marker>
          <c:dPt>
            <c:idx val="7"/>
            <c:bubble3D val="0"/>
            <c:spPr>
              <a:ln>
                <a:noFill/>
              </a:ln>
            </c:spPr>
          </c:dPt>
          <c:cat>
            <c:multiLvlStrRef>
              <c:f>Figure3!$B$33:$C$60</c:f>
              <c:multiLvlStrCache>
                <c:ptCount val="2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lvl>
                <c:lvl>
                  <c:pt idx="0">
                    <c:v>2013/14</c:v>
                  </c:pt>
                  <c:pt idx="4">
                    <c:v>2014/15</c:v>
                  </c:pt>
                  <c:pt idx="8">
                    <c:v>2015/16</c:v>
                  </c:pt>
                  <c:pt idx="12">
                    <c:v>2016/17</c:v>
                  </c:pt>
                  <c:pt idx="16">
                    <c:v>2017/18</c:v>
                  </c:pt>
                  <c:pt idx="20">
                    <c:v>2018/19</c:v>
                  </c:pt>
                  <c:pt idx="24">
                    <c:v>2019/20</c:v>
                  </c:pt>
                </c:lvl>
              </c:multiLvlStrCache>
            </c:multiLvlStrRef>
          </c:cat>
          <c:val>
            <c:numRef>
              <c:f>Figure3!$D$33:$D$60</c:f>
              <c:numCache>
                <c:formatCode>#,##0</c:formatCode>
                <c:ptCount val="28"/>
                <c:pt idx="4">
                  <c:v>21183724</c:v>
                </c:pt>
                <c:pt idx="5">
                  <c:v>21915163</c:v>
                </c:pt>
                <c:pt idx="6">
                  <c:v>24143674</c:v>
                </c:pt>
                <c:pt idx="7">
                  <c:v>19999702</c:v>
                </c:pt>
                <c:pt idx="8">
                  <c:v>22232689.999999993</c:v>
                </c:pt>
                <c:pt idx="9">
                  <c:v>22400969.999999989</c:v>
                </c:pt>
                <c:pt idx="10">
                  <c:v>24341474.000000004</c:v>
                </c:pt>
                <c:pt idx="11">
                  <c:v>19707582.999999993</c:v>
                </c:pt>
                <c:pt idx="12">
                  <c:v>21559154.000000015</c:v>
                </c:pt>
                <c:pt idx="13">
                  <c:v>21960216.999999966</c:v>
                </c:pt>
                <c:pt idx="14">
                  <c:v>25134752.999999981</c:v>
                </c:pt>
                <c:pt idx="15">
                  <c:v>19337101</c:v>
                </c:pt>
                <c:pt idx="16">
                  <c:v>21982428.999999993</c:v>
                </c:pt>
                <c:pt idx="17">
                  <c:v>20638357.999999974</c:v>
                </c:pt>
                <c:pt idx="18">
                  <c:v>20169355.00000003</c:v>
                </c:pt>
                <c:pt idx="19">
                  <c:v>15581097</c:v>
                </c:pt>
                <c:pt idx="20">
                  <c:v>17134321.999999989</c:v>
                </c:pt>
                <c:pt idx="21">
                  <c:v>16542143.000000011</c:v>
                </c:pt>
                <c:pt idx="22">
                  <c:v>16191427.999999998</c:v>
                </c:pt>
                <c:pt idx="23">
                  <c:v>10557397.999999993</c:v>
                </c:pt>
                <c:pt idx="24">
                  <c:v>11588853.000000011</c:v>
                </c:pt>
                <c:pt idx="25">
                  <c:v>10837871.000000002</c:v>
                </c:pt>
                <c:pt idx="26">
                  <c:v>10526862.999999985</c:v>
                </c:pt>
                <c:pt idx="27">
                  <c:v>5315467</c:v>
                </c:pt>
              </c:numCache>
            </c:numRef>
          </c:val>
          <c:smooth val="0"/>
        </c:ser>
        <c:ser>
          <c:idx val="2"/>
          <c:order val="2"/>
          <c:tx>
            <c:strRef>
              <c:f>Figure3!$E$32</c:f>
              <c:strCache>
                <c:ptCount val="1"/>
                <c:pt idx="0">
                  <c:v>Upper rate</c:v>
                </c:pt>
              </c:strCache>
            </c:strRef>
          </c:tx>
          <c:spPr>
            <a:ln>
              <a:solidFill>
                <a:schemeClr val="accent1">
                  <a:lumMod val="60000"/>
                  <a:lumOff val="40000"/>
                </a:schemeClr>
              </a:solidFill>
            </a:ln>
          </c:spPr>
          <c:marker>
            <c:symbol val="none"/>
          </c:marker>
          <c:dPt>
            <c:idx val="7"/>
            <c:bubble3D val="0"/>
            <c:spPr>
              <a:ln>
                <a:noFill/>
              </a:ln>
            </c:spPr>
          </c:dPt>
          <c:cat>
            <c:multiLvlStrRef>
              <c:f>Figure3!$B$33:$C$60</c:f>
              <c:multiLvlStrCache>
                <c:ptCount val="28"/>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lvl>
                <c:lvl>
                  <c:pt idx="0">
                    <c:v>2013/14</c:v>
                  </c:pt>
                  <c:pt idx="4">
                    <c:v>2014/15</c:v>
                  </c:pt>
                  <c:pt idx="8">
                    <c:v>2015/16</c:v>
                  </c:pt>
                  <c:pt idx="12">
                    <c:v>2016/17</c:v>
                  </c:pt>
                  <c:pt idx="16">
                    <c:v>2017/18</c:v>
                  </c:pt>
                  <c:pt idx="20">
                    <c:v>2018/19</c:v>
                  </c:pt>
                  <c:pt idx="24">
                    <c:v>2019/20</c:v>
                  </c:pt>
                </c:lvl>
              </c:multiLvlStrCache>
            </c:multiLvlStrRef>
          </c:cat>
          <c:val>
            <c:numRef>
              <c:f>Figure3!$E$33:$E$60</c:f>
              <c:numCache>
                <c:formatCode>#,##0</c:formatCode>
                <c:ptCount val="28"/>
                <c:pt idx="4">
                  <c:v>579127</c:v>
                </c:pt>
                <c:pt idx="5">
                  <c:v>651316</c:v>
                </c:pt>
                <c:pt idx="6">
                  <c:v>619702</c:v>
                </c:pt>
                <c:pt idx="7">
                  <c:v>2389288</c:v>
                </c:pt>
                <c:pt idx="8">
                  <c:v>2989039.9999999986</c:v>
                </c:pt>
                <c:pt idx="9">
                  <c:v>3055151.9999999986</c:v>
                </c:pt>
                <c:pt idx="10">
                  <c:v>3422558.0000000009</c:v>
                </c:pt>
                <c:pt idx="11">
                  <c:v>3004163.0000000009</c:v>
                </c:pt>
                <c:pt idx="12">
                  <c:v>2948967.9999999991</c:v>
                </c:pt>
                <c:pt idx="13">
                  <c:v>2851436</c:v>
                </c:pt>
                <c:pt idx="14">
                  <c:v>3317566.9999999972</c:v>
                </c:pt>
                <c:pt idx="15">
                  <c:v>2784681</c:v>
                </c:pt>
                <c:pt idx="16">
                  <c:v>2652856.0000000028</c:v>
                </c:pt>
                <c:pt idx="17">
                  <c:v>3918646.9999999986</c:v>
                </c:pt>
                <c:pt idx="18">
                  <c:v>7262924</c:v>
                </c:pt>
                <c:pt idx="19">
                  <c:v>6613803</c:v>
                </c:pt>
                <c:pt idx="20">
                  <c:v>6720063</c:v>
                </c:pt>
                <c:pt idx="21">
                  <c:v>6924001.0000000037</c:v>
                </c:pt>
                <c:pt idx="22">
                  <c:v>9854372</c:v>
                </c:pt>
                <c:pt idx="23">
                  <c:v>9575236.9999999981</c:v>
                </c:pt>
                <c:pt idx="24">
                  <c:v>10493837.999999998</c:v>
                </c:pt>
                <c:pt idx="25">
                  <c:v>10400254.999999985</c:v>
                </c:pt>
                <c:pt idx="26">
                  <c:v>11606366.999999998</c:v>
                </c:pt>
                <c:pt idx="27">
                  <c:v>9711443</c:v>
                </c:pt>
              </c:numCache>
            </c:numRef>
          </c:val>
          <c:smooth val="0"/>
        </c:ser>
        <c:dLbls>
          <c:showLegendKey val="0"/>
          <c:showVal val="0"/>
          <c:showCatName val="0"/>
          <c:showSerName val="0"/>
          <c:showPercent val="0"/>
          <c:showBubbleSize val="0"/>
        </c:dLbls>
        <c:smooth val="0"/>
        <c:axId val="561908792"/>
        <c:axId val="561905656"/>
      </c:lineChart>
      <c:catAx>
        <c:axId val="561908792"/>
        <c:scaling>
          <c:orientation val="minMax"/>
        </c:scaling>
        <c:delete val="0"/>
        <c:axPos val="b"/>
        <c:numFmt formatCode="General" sourceLinked="0"/>
        <c:majorTickMark val="out"/>
        <c:minorTickMark val="none"/>
        <c:tickLblPos val="nextTo"/>
        <c:spPr>
          <a:ln>
            <a:solidFill>
              <a:srgbClr val="BEBEBE"/>
            </a:solidFill>
          </a:ln>
        </c:spPr>
        <c:txPr>
          <a:bodyPr/>
          <a:lstStyle/>
          <a:p>
            <a:pPr>
              <a:defRPr sz="1200">
                <a:latin typeface="Arial" pitchFamily="34" charset="0"/>
                <a:cs typeface="Arial" pitchFamily="34" charset="0"/>
              </a:defRPr>
            </a:pPr>
            <a:endParaRPr lang="en-US"/>
          </a:p>
        </c:txPr>
        <c:crossAx val="561905656"/>
        <c:crosses val="autoZero"/>
        <c:auto val="1"/>
        <c:lblAlgn val="ctr"/>
        <c:lblOffset val="100"/>
        <c:noMultiLvlLbl val="0"/>
      </c:catAx>
      <c:valAx>
        <c:axId val="561905656"/>
        <c:scaling>
          <c:orientation val="minMax"/>
        </c:scaling>
        <c:delete val="0"/>
        <c:axPos val="l"/>
        <c:majorGridlines>
          <c:spPr>
            <a:ln>
              <a:solidFill>
                <a:srgbClr val="BEBEBE"/>
              </a:solidFill>
            </a:ln>
          </c:spPr>
        </c:majorGridlines>
        <c:numFmt formatCode="#,##0" sourceLinked="1"/>
        <c:majorTickMark val="out"/>
        <c:minorTickMark val="none"/>
        <c:tickLblPos val="nextTo"/>
        <c:spPr>
          <a:ln>
            <a:noFill/>
          </a:ln>
        </c:spPr>
        <c:txPr>
          <a:bodyPr/>
          <a:lstStyle/>
          <a:p>
            <a:pPr>
              <a:defRPr sz="1200">
                <a:latin typeface="Arial" pitchFamily="34" charset="0"/>
                <a:cs typeface="Arial" pitchFamily="34" charset="0"/>
              </a:defRPr>
            </a:pPr>
            <a:endParaRPr lang="en-US"/>
          </a:p>
        </c:txPr>
        <c:crossAx val="561908792"/>
        <c:crosses val="autoZero"/>
        <c:crossBetween val="midCat"/>
        <c:majorUnit val="5000000"/>
        <c:dispUnits>
          <c:builtInUnit val="millions"/>
          <c:dispUnitsLbl>
            <c:layout/>
            <c:tx>
              <c:rich>
                <a:bodyPr/>
                <a:lstStyle/>
                <a:p>
                  <a:pPr>
                    <a:defRPr sz="1200" b="0">
                      <a:latin typeface="Arial" pitchFamily="34" charset="0"/>
                      <a:cs typeface="Arial" pitchFamily="34" charset="0"/>
                    </a:defRPr>
                  </a:pPr>
                  <a:r>
                    <a:rPr lang="en-GB" sz="1200" b="0">
                      <a:latin typeface="Arial" pitchFamily="34" charset="0"/>
                      <a:cs typeface="Arial" pitchFamily="34" charset="0"/>
                    </a:rPr>
                    <a:t>million</a:t>
                  </a:r>
                </a:p>
              </c:rich>
            </c:tx>
          </c:dispUnitsLbl>
        </c:dispUnits>
      </c:valAx>
    </c:plotArea>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nisra.gov.uk/"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577850</xdr:colOff>
      <xdr:row>25</xdr:row>
      <xdr:rowOff>114300</xdr:rowOff>
    </xdr:from>
    <xdr:to>
      <xdr:col>8</xdr:col>
      <xdr:colOff>587375</xdr:colOff>
      <xdr:row>31</xdr:row>
      <xdr:rowOff>161290</xdr:rowOff>
    </xdr:to>
    <xdr:grpSp>
      <xdr:nvGrpSpPr>
        <xdr:cNvPr id="2" name="Group 1"/>
        <xdr:cNvGrpSpPr/>
      </xdr:nvGrpSpPr>
      <xdr:grpSpPr>
        <a:xfrm>
          <a:off x="577850" y="5191125"/>
          <a:ext cx="6343650" cy="1189990"/>
          <a:chOff x="641350" y="4946650"/>
          <a:chExt cx="6664325" cy="1228090"/>
        </a:xfrm>
      </xdr:grpSpPr>
      <xdr:pic>
        <xdr:nvPicPr>
          <xdr:cNvPr id="4" name="Picture 3" descr="A4 DAERA Logo process.png"/>
          <xdr:cNvPicPr/>
        </xdr:nvPicPr>
        <xdr:blipFill>
          <a:blip xmlns:r="http://schemas.openxmlformats.org/officeDocument/2006/relationships" r:embed="rId1" cstate="print"/>
          <a:stretch>
            <a:fillRect/>
          </a:stretch>
        </xdr:blipFill>
        <xdr:spPr>
          <a:xfrm>
            <a:off x="641350" y="4946650"/>
            <a:ext cx="3235294" cy="816970"/>
          </a:xfrm>
          <a:prstGeom prst="rect">
            <a:avLst/>
          </a:prstGeom>
        </xdr:spPr>
      </xdr:pic>
      <xdr:pic>
        <xdr:nvPicPr>
          <xdr:cNvPr id="5" name="Picture 4">
            <a:hlinkClick xmlns:r="http://schemas.openxmlformats.org/officeDocument/2006/relationships" r:id="rId2"/>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4413250" y="4946650"/>
            <a:ext cx="2892425" cy="1228090"/>
          </a:xfrm>
          <a:prstGeom prst="rect">
            <a:avLst/>
          </a:prstGeom>
          <a:noFill/>
          <a:ln>
            <a:noFill/>
          </a:ln>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605117</xdr:colOff>
      <xdr:row>3</xdr:row>
      <xdr:rowOff>11206</xdr:rowOff>
    </xdr:from>
    <xdr:to>
      <xdr:col>4</xdr:col>
      <xdr:colOff>1030940</xdr:colOff>
      <xdr:row>17</xdr:row>
      <xdr:rowOff>44824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605116</xdr:colOff>
      <xdr:row>3</xdr:row>
      <xdr:rowOff>78441</xdr:rowOff>
    </xdr:from>
    <xdr:to>
      <xdr:col>4</xdr:col>
      <xdr:colOff>1120587</xdr:colOff>
      <xdr:row>21</xdr:row>
      <xdr:rowOff>56029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40765</xdr:colOff>
      <xdr:row>26</xdr:row>
      <xdr:rowOff>129000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0.6485</cdr:x>
      <cdr:y>0.03261</cdr:y>
    </cdr:from>
    <cdr:to>
      <cdr:x>0.8485</cdr:x>
      <cdr:y>0.10404</cdr:y>
    </cdr:to>
    <cdr:sp macro="" textlink="">
      <cdr:nvSpPr>
        <cdr:cNvPr id="2" name="TextBox 1"/>
        <cdr:cNvSpPr txBox="1"/>
      </cdr:nvSpPr>
      <cdr:spPr>
        <a:xfrm xmlns:a="http://schemas.openxmlformats.org/drawingml/2006/main">
          <a:off x="6108898" y="140863"/>
          <a:ext cx="1884018" cy="308578"/>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l"/>
          <a:r>
            <a:rPr lang="en-GB" sz="1200" b="1" baseline="0">
              <a:solidFill>
                <a:schemeClr val="tx2"/>
              </a:solidFill>
              <a:latin typeface="Arial" pitchFamily="34" charset="0"/>
              <a:cs typeface="Arial" pitchFamily="34" charset="0"/>
            </a:rPr>
            <a:t>Total bags dispensed</a:t>
          </a:r>
        </a:p>
      </cdr:txBody>
    </cdr:sp>
  </cdr:relSizeAnchor>
  <cdr:relSizeAnchor xmlns:cdr="http://schemas.openxmlformats.org/drawingml/2006/chartDrawing">
    <cdr:from>
      <cdr:x>0.65276</cdr:x>
      <cdr:y>0.44105</cdr:y>
    </cdr:from>
    <cdr:to>
      <cdr:x>0.81276</cdr:x>
      <cdr:y>0.54819</cdr:y>
    </cdr:to>
    <cdr:sp macro="" textlink="">
      <cdr:nvSpPr>
        <cdr:cNvPr id="3" name="TextBox 2"/>
        <cdr:cNvSpPr txBox="1"/>
      </cdr:nvSpPr>
      <cdr:spPr>
        <a:xfrm xmlns:a="http://schemas.openxmlformats.org/drawingml/2006/main">
          <a:off x="6149102" y="1905351"/>
          <a:ext cx="1507214" cy="46284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200" b="1">
              <a:solidFill>
                <a:schemeClr val="accent1"/>
              </a:solidFill>
              <a:latin typeface="Arial" pitchFamily="34" charset="0"/>
              <a:cs typeface="Arial" pitchFamily="34" charset="0"/>
            </a:rPr>
            <a:t>Lower rate bags</a:t>
          </a:r>
        </a:p>
        <a:p xmlns:a="http://schemas.openxmlformats.org/drawingml/2006/main">
          <a:pPr algn="r"/>
          <a:r>
            <a:rPr lang="en-GB" sz="1200" b="0">
              <a:solidFill>
                <a:schemeClr val="accent1"/>
              </a:solidFill>
              <a:latin typeface="Arial" pitchFamily="34" charset="0"/>
              <a:cs typeface="Arial" pitchFamily="34" charset="0"/>
            </a:rPr>
            <a:t>costing 5 pence</a:t>
          </a:r>
        </a:p>
      </cdr:txBody>
    </cdr:sp>
  </cdr:relSizeAnchor>
  <cdr:relSizeAnchor xmlns:cdr="http://schemas.openxmlformats.org/drawingml/2006/chartDrawing">
    <cdr:from>
      <cdr:x>0.65907</cdr:x>
      <cdr:y>0.68405</cdr:y>
    </cdr:from>
    <cdr:to>
      <cdr:x>0.81907</cdr:x>
      <cdr:y>0.79119</cdr:y>
    </cdr:to>
    <cdr:sp macro="" textlink="">
      <cdr:nvSpPr>
        <cdr:cNvPr id="4" name="TextBox 3"/>
        <cdr:cNvSpPr txBox="1"/>
      </cdr:nvSpPr>
      <cdr:spPr>
        <a:xfrm xmlns:a="http://schemas.openxmlformats.org/drawingml/2006/main">
          <a:off x="6208470" y="2955084"/>
          <a:ext cx="1507214" cy="46284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r"/>
          <a:r>
            <a:rPr lang="en-GB" sz="1200" b="1">
              <a:solidFill>
                <a:schemeClr val="accent1">
                  <a:lumMod val="60000"/>
                  <a:lumOff val="40000"/>
                </a:schemeClr>
              </a:solidFill>
              <a:latin typeface="Arial" pitchFamily="34" charset="0"/>
              <a:cs typeface="Arial" pitchFamily="34" charset="0"/>
            </a:rPr>
            <a:t>Upper rate bags</a:t>
          </a:r>
        </a:p>
        <a:p xmlns:a="http://schemas.openxmlformats.org/drawingml/2006/main">
          <a:pPr algn="r"/>
          <a:r>
            <a:rPr lang="en-GB" sz="1200" b="0">
              <a:solidFill>
                <a:schemeClr val="accent1">
                  <a:lumMod val="60000"/>
                  <a:lumOff val="40000"/>
                </a:schemeClr>
              </a:solidFill>
              <a:latin typeface="Arial" pitchFamily="34" charset="0"/>
              <a:cs typeface="Arial" pitchFamily="34" charset="0"/>
            </a:rPr>
            <a:t>costing 6-19 pence</a:t>
          </a:r>
        </a:p>
      </cdr:txBody>
    </cdr:sp>
  </cdr:relSizeAnchor>
  <cdr:relSizeAnchor xmlns:cdr="http://schemas.openxmlformats.org/drawingml/2006/chartDrawing">
    <cdr:from>
      <cdr:x>0.21603</cdr:x>
      <cdr:y>0.43588</cdr:y>
    </cdr:from>
    <cdr:to>
      <cdr:x>0.45603</cdr:x>
      <cdr:y>0.59779</cdr:y>
    </cdr:to>
    <cdr:sp macro="" textlink="">
      <cdr:nvSpPr>
        <cdr:cNvPr id="5" name="TextBox 4"/>
        <cdr:cNvSpPr txBox="1"/>
      </cdr:nvSpPr>
      <cdr:spPr>
        <a:xfrm xmlns:a="http://schemas.openxmlformats.org/drawingml/2006/main">
          <a:off x="2105191" y="1918821"/>
          <a:ext cx="2338814" cy="71275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0">
              <a:solidFill>
                <a:schemeClr val="tx1"/>
              </a:solidFill>
              <a:latin typeface="Arial" pitchFamily="34" charset="0"/>
              <a:cs typeface="Arial" pitchFamily="34" charset="0"/>
            </a:rPr>
            <a:t>Change in Regulations</a:t>
          </a:r>
        </a:p>
        <a:p xmlns:a="http://schemas.openxmlformats.org/drawingml/2006/main">
          <a:pPr algn="ctr"/>
          <a:r>
            <a:rPr lang="en-GB" sz="1200" b="0">
              <a:solidFill>
                <a:schemeClr val="tx1"/>
              </a:solidFill>
              <a:latin typeface="Arial" pitchFamily="34" charset="0"/>
              <a:cs typeface="Arial" pitchFamily="34" charset="0"/>
            </a:rPr>
            <a:t>came into</a:t>
          </a:r>
          <a:r>
            <a:rPr lang="en-GB" sz="1200" b="0" baseline="0">
              <a:solidFill>
                <a:schemeClr val="tx1"/>
              </a:solidFill>
              <a:latin typeface="Arial" pitchFamily="34" charset="0"/>
              <a:cs typeface="Arial" pitchFamily="34" charset="0"/>
            </a:rPr>
            <a:t> operation</a:t>
          </a:r>
        </a:p>
        <a:p xmlns:a="http://schemas.openxmlformats.org/drawingml/2006/main">
          <a:pPr algn="ctr"/>
          <a:r>
            <a:rPr lang="en-GB" sz="1200" b="0" baseline="0">
              <a:solidFill>
                <a:schemeClr val="tx1"/>
              </a:solidFill>
              <a:latin typeface="Arial" pitchFamily="34" charset="0"/>
              <a:cs typeface="Arial" pitchFamily="34" charset="0"/>
            </a:rPr>
            <a:t>on 19 January 2015</a:t>
          </a:r>
          <a:endParaRPr lang="en-GB" sz="1200" b="0">
            <a:solidFill>
              <a:schemeClr val="tx1"/>
            </a:solidFill>
            <a:latin typeface="Arial" pitchFamily="34" charset="0"/>
            <a:cs typeface="Arial" pitchFamily="34" charset="0"/>
          </a:endParaRPr>
        </a:p>
      </cdr:txBody>
    </cdr:sp>
  </cdr:relSizeAnchor>
  <cdr:relSizeAnchor xmlns:cdr="http://schemas.openxmlformats.org/drawingml/2006/chartDrawing">
    <cdr:from>
      <cdr:x>0.3343</cdr:x>
      <cdr:y>0.30308</cdr:y>
    </cdr:from>
    <cdr:to>
      <cdr:x>0.3343</cdr:x>
      <cdr:y>0.72831</cdr:y>
    </cdr:to>
    <cdr:grpSp>
      <cdr:nvGrpSpPr>
        <cdr:cNvPr id="6" name="Group 5"/>
        <cdr:cNvGrpSpPr/>
      </cdr:nvGrpSpPr>
      <cdr:grpSpPr>
        <a:xfrm xmlns:a="http://schemas.openxmlformats.org/drawingml/2006/main">
          <a:off x="3149135" y="1309306"/>
          <a:ext cx="0" cy="1836993"/>
          <a:chOff x="5598570" y="1344686"/>
          <a:chExt cx="0" cy="1836994"/>
        </a:xfrm>
      </cdr:grpSpPr>
      <cdr:sp macro="" textlink="">
        <cdr:nvSpPr>
          <cdr:cNvPr id="11" name="Straight Arrow Connector 10"/>
          <cdr:cNvSpPr/>
        </cdr:nvSpPr>
        <cdr:spPr>
          <a:xfrm xmlns:a="http://schemas.openxmlformats.org/drawingml/2006/main" flipV="1">
            <a:off x="5598570" y="1344686"/>
            <a:ext cx="0" cy="61715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2" name="Straight Arrow Connector 11"/>
          <cdr:cNvSpPr/>
        </cdr:nvSpPr>
        <cdr:spPr>
          <a:xfrm xmlns:a="http://schemas.openxmlformats.org/drawingml/2006/main">
            <a:off x="5598570" y="2564525"/>
            <a:ext cx="0" cy="61715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v.stats@daera-ni.gov.uk" TargetMode="External"/><Relationship Id="rId1" Type="http://schemas.openxmlformats.org/officeDocument/2006/relationships/hyperlink" Target="https://www.daera-ni.gov.uk/publications/carrier-bag-levy-annual-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C25"/>
  <sheetViews>
    <sheetView showGridLines="0" tabSelected="1" workbookViewId="0"/>
  </sheetViews>
  <sheetFormatPr defaultColWidth="9.140625" defaultRowHeight="15" x14ac:dyDescent="0.2"/>
  <cols>
    <col min="1" max="1" width="9.140625" style="3"/>
    <col min="2" max="2" width="30.7109375" style="3" bestFit="1" customWidth="1"/>
    <col min="3" max="3" width="9.42578125" style="2" bestFit="1" customWidth="1"/>
    <col min="4" max="16384" width="9.140625" style="3"/>
  </cols>
  <sheetData>
    <row r="2" spans="2:3" ht="20.25" x14ac:dyDescent="0.3">
      <c r="B2" s="1" t="s">
        <v>95</v>
      </c>
    </row>
    <row r="3" spans="2:3" ht="20.25" x14ac:dyDescent="0.3">
      <c r="B3" s="1" t="s">
        <v>0</v>
      </c>
    </row>
    <row r="4" spans="2:3" ht="20.25" x14ac:dyDescent="0.3">
      <c r="B4" s="1"/>
    </row>
    <row r="5" spans="2:3" ht="15" customHeight="1" x14ac:dyDescent="0.2">
      <c r="B5" s="2" t="s">
        <v>96</v>
      </c>
    </row>
    <row r="7" spans="2:3" s="45" customFormat="1" ht="15.75" x14ac:dyDescent="0.25">
      <c r="B7" s="43" t="s">
        <v>1</v>
      </c>
      <c r="C7" s="44" t="s">
        <v>97</v>
      </c>
    </row>
    <row r="9" spans="2:3" ht="15.75" x14ac:dyDescent="0.25">
      <c r="B9" s="4" t="s">
        <v>2</v>
      </c>
      <c r="C9" s="2" t="s">
        <v>3</v>
      </c>
    </row>
    <row r="10" spans="2:3" ht="15.75" x14ac:dyDescent="0.25">
      <c r="B10" s="4" t="s">
        <v>4</v>
      </c>
      <c r="C10" s="2" t="s">
        <v>5</v>
      </c>
    </row>
    <row r="11" spans="2:3" ht="15.75" x14ac:dyDescent="0.25">
      <c r="B11" s="4" t="s">
        <v>6</v>
      </c>
      <c r="C11" s="2" t="s">
        <v>7</v>
      </c>
    </row>
    <row r="12" spans="2:3" ht="15.75" x14ac:dyDescent="0.25">
      <c r="B12" s="4" t="s">
        <v>8</v>
      </c>
      <c r="C12" s="2" t="s">
        <v>98</v>
      </c>
    </row>
    <row r="13" spans="2:3" ht="15.75" x14ac:dyDescent="0.25">
      <c r="B13" s="4" t="s">
        <v>9</v>
      </c>
      <c r="C13" s="2" t="s">
        <v>10</v>
      </c>
    </row>
    <row r="15" spans="2:3" ht="15.75" x14ac:dyDescent="0.25">
      <c r="B15" s="4" t="s">
        <v>11</v>
      </c>
      <c r="C15" s="2" t="s">
        <v>99</v>
      </c>
    </row>
    <row r="16" spans="2:3" ht="15.75" x14ac:dyDescent="0.25">
      <c r="B16" s="4" t="s">
        <v>12</v>
      </c>
      <c r="C16" s="2" t="s">
        <v>100</v>
      </c>
    </row>
    <row r="17" spans="2:3" ht="15.75" x14ac:dyDescent="0.25">
      <c r="B17" s="4" t="s">
        <v>13</v>
      </c>
      <c r="C17" s="5" t="s">
        <v>14</v>
      </c>
    </row>
    <row r="18" spans="2:3" ht="15.75" x14ac:dyDescent="0.25">
      <c r="B18" s="4" t="s">
        <v>15</v>
      </c>
      <c r="C18" s="5" t="s">
        <v>16</v>
      </c>
    </row>
    <row r="19" spans="2:3" ht="15.75" x14ac:dyDescent="0.25">
      <c r="B19" s="4"/>
      <c r="C19" s="5"/>
    </row>
    <row r="20" spans="2:3" ht="15.75" x14ac:dyDescent="0.25">
      <c r="B20" s="4" t="s">
        <v>17</v>
      </c>
      <c r="C20" s="2" t="s">
        <v>18</v>
      </c>
    </row>
    <row r="21" spans="2:3" x14ac:dyDescent="0.2">
      <c r="C21" s="2" t="s">
        <v>19</v>
      </c>
    </row>
    <row r="22" spans="2:3" x14ac:dyDescent="0.2">
      <c r="C22" s="2" t="s">
        <v>20</v>
      </c>
    </row>
    <row r="23" spans="2:3" x14ac:dyDescent="0.2">
      <c r="C23" s="2" t="s">
        <v>21</v>
      </c>
    </row>
    <row r="24" spans="2:3" x14ac:dyDescent="0.2">
      <c r="C24" s="2" t="s">
        <v>22</v>
      </c>
    </row>
    <row r="25" spans="2:3" x14ac:dyDescent="0.2">
      <c r="C25" s="2" t="s">
        <v>23</v>
      </c>
    </row>
  </sheetData>
  <hyperlinks>
    <hyperlink ref="C18" r:id="rId1"/>
    <hyperlink ref="C17" r:id="rId2"/>
  </hyperlinks>
  <pageMargins left="0.7" right="0.7" top="0.75" bottom="0.75" header="0.3" footer="0.3"/>
  <pageSetup paperSize="9" scale="9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12"/>
  <sheetViews>
    <sheetView showGridLines="0" workbookViewId="0"/>
  </sheetViews>
  <sheetFormatPr defaultRowHeight="15" x14ac:dyDescent="0.25"/>
  <cols>
    <col min="2" max="2" width="18" customWidth="1"/>
    <col min="3" max="3" width="58.28515625" customWidth="1"/>
    <col min="4" max="4" width="22.42578125" customWidth="1"/>
  </cols>
  <sheetData>
    <row r="2" spans="2:4" ht="20.25" x14ac:dyDescent="0.3">
      <c r="B2" s="1" t="s">
        <v>24</v>
      </c>
      <c r="C2" s="2"/>
      <c r="D2" s="1"/>
    </row>
    <row r="3" spans="2:4" ht="15.75" x14ac:dyDescent="0.25">
      <c r="B3" s="2"/>
      <c r="C3" s="2"/>
      <c r="D3" s="2"/>
    </row>
    <row r="5" spans="2:4" ht="15.75" x14ac:dyDescent="0.25">
      <c r="B5" s="10" t="s">
        <v>25</v>
      </c>
      <c r="C5" s="10" t="s">
        <v>32</v>
      </c>
      <c r="D5" s="10" t="s">
        <v>26</v>
      </c>
    </row>
    <row r="6" spans="2:4" ht="15.75" x14ac:dyDescent="0.25">
      <c r="B6" s="40" t="s">
        <v>27</v>
      </c>
      <c r="C6" s="6" t="s">
        <v>65</v>
      </c>
      <c r="D6" s="6" t="s">
        <v>28</v>
      </c>
    </row>
    <row r="7" spans="2:4" ht="15.75" x14ac:dyDescent="0.25">
      <c r="B7" s="41" t="s">
        <v>29</v>
      </c>
      <c r="C7" s="7" t="s">
        <v>66</v>
      </c>
      <c r="D7" s="7" t="s">
        <v>28</v>
      </c>
    </row>
    <row r="8" spans="2:4" ht="15.75" x14ac:dyDescent="0.25">
      <c r="B8" s="41" t="s">
        <v>30</v>
      </c>
      <c r="C8" s="7" t="s">
        <v>67</v>
      </c>
      <c r="D8" s="7" t="s">
        <v>28</v>
      </c>
    </row>
    <row r="9" spans="2:4" ht="15.75" x14ac:dyDescent="0.25">
      <c r="B9" s="41" t="s">
        <v>85</v>
      </c>
      <c r="C9" s="7" t="s">
        <v>84</v>
      </c>
      <c r="D9" s="7" t="s">
        <v>28</v>
      </c>
    </row>
    <row r="10" spans="2:4" ht="15.75" x14ac:dyDescent="0.25">
      <c r="B10" s="41" t="s">
        <v>31</v>
      </c>
      <c r="C10" s="7" t="s">
        <v>34</v>
      </c>
      <c r="D10" s="7" t="s">
        <v>75</v>
      </c>
    </row>
    <row r="11" spans="2:4" ht="15.75" x14ac:dyDescent="0.25">
      <c r="B11" s="41" t="s">
        <v>33</v>
      </c>
      <c r="C11" s="7" t="s">
        <v>91</v>
      </c>
      <c r="D11" s="7" t="s">
        <v>89</v>
      </c>
    </row>
    <row r="12" spans="2:4" ht="15.75" x14ac:dyDescent="0.25">
      <c r="B12" s="42" t="s">
        <v>90</v>
      </c>
      <c r="C12" s="8" t="s">
        <v>92</v>
      </c>
      <c r="D12" s="8" t="s">
        <v>35</v>
      </c>
    </row>
  </sheetData>
  <hyperlinks>
    <hyperlink ref="B6" location="'Table1 '!A1" display="Table 1"/>
    <hyperlink ref="B7" location="Table2!A1" display="Table 2"/>
    <hyperlink ref="B8" location="Table3!A1" display="Table 3"/>
    <hyperlink ref="B10" location="Figure1!A1" display="Figure 1"/>
    <hyperlink ref="B12" location="Figure3!A1" display="Figure 2 "/>
    <hyperlink ref="B9" location="Table4!A1" display="Table 4"/>
    <hyperlink ref="B11" location="Figure2!A1" display="Figure 2 "/>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M42"/>
  <sheetViews>
    <sheetView showGridLines="0" zoomScale="85" zoomScaleNormal="85" workbookViewId="0"/>
  </sheetViews>
  <sheetFormatPr defaultColWidth="20.28515625" defaultRowHeight="15" x14ac:dyDescent="0.2"/>
  <cols>
    <col min="1" max="1" width="7.85546875" style="2" customWidth="1"/>
    <col min="2" max="2" width="22.7109375" style="2" customWidth="1"/>
    <col min="3" max="11" width="15.5703125" style="2" customWidth="1"/>
    <col min="12" max="12" width="16.7109375" style="2" customWidth="1"/>
    <col min="13" max="16384" width="20.28515625" style="2"/>
  </cols>
  <sheetData>
    <row r="2" spans="2:13" ht="15.75" x14ac:dyDescent="0.25">
      <c r="B2" s="4" t="s">
        <v>63</v>
      </c>
      <c r="L2" s="11" t="s">
        <v>69</v>
      </c>
    </row>
    <row r="3" spans="2:13" x14ac:dyDescent="0.2">
      <c r="B3" s="2" t="s">
        <v>101</v>
      </c>
    </row>
    <row r="6" spans="2:13" ht="45" x14ac:dyDescent="0.2">
      <c r="B6" s="18" t="s">
        <v>45</v>
      </c>
      <c r="C6" s="19" t="s">
        <v>36</v>
      </c>
      <c r="D6" s="19" t="s">
        <v>37</v>
      </c>
      <c r="E6" s="19" t="s">
        <v>38</v>
      </c>
      <c r="F6" s="19" t="s">
        <v>39</v>
      </c>
      <c r="G6" s="19" t="s">
        <v>76</v>
      </c>
      <c r="H6" s="19" t="s">
        <v>79</v>
      </c>
      <c r="I6" s="19" t="s">
        <v>102</v>
      </c>
      <c r="J6" s="50" t="s">
        <v>73</v>
      </c>
      <c r="K6" s="50" t="s">
        <v>48</v>
      </c>
    </row>
    <row r="7" spans="2:13" x14ac:dyDescent="0.2">
      <c r="B7" s="20" t="s">
        <v>40</v>
      </c>
      <c r="C7" s="99">
        <v>19413991</v>
      </c>
      <c r="D7" s="99">
        <v>21762851</v>
      </c>
      <c r="E7" s="99">
        <v>25221730</v>
      </c>
      <c r="F7" s="99">
        <v>24508122</v>
      </c>
      <c r="G7" s="100">
        <v>24635285.000000045</v>
      </c>
      <c r="H7" s="100">
        <v>23854384.999999978</v>
      </c>
      <c r="I7" s="100">
        <v>22082691.000000022</v>
      </c>
      <c r="J7" s="101">
        <f>I7-H7</f>
        <v>-1771693.9999999553</v>
      </c>
      <c r="K7" s="102">
        <f>J7/H7</f>
        <v>-7.4271208417234696E-2</v>
      </c>
      <c r="L7" s="60"/>
      <c r="M7" s="48"/>
    </row>
    <row r="8" spans="2:13" x14ac:dyDescent="0.2">
      <c r="B8" s="20" t="s">
        <v>41</v>
      </c>
      <c r="C8" s="99">
        <v>21627272</v>
      </c>
      <c r="D8" s="99">
        <v>22566479</v>
      </c>
      <c r="E8" s="99">
        <v>25456122</v>
      </c>
      <c r="F8" s="99">
        <v>24811653</v>
      </c>
      <c r="G8" s="100">
        <v>24557004.999999952</v>
      </c>
      <c r="H8" s="100">
        <v>23466143.999999985</v>
      </c>
      <c r="I8" s="100">
        <v>21238126</v>
      </c>
      <c r="J8" s="101">
        <f>I8-H8</f>
        <v>-2228017.9999999851</v>
      </c>
      <c r="K8" s="102">
        <f>J8/H8</f>
        <v>-9.4946063571415329E-2</v>
      </c>
      <c r="L8" s="60"/>
      <c r="M8" s="48"/>
    </row>
    <row r="9" spans="2:13" x14ac:dyDescent="0.2">
      <c r="B9" s="20" t="s">
        <v>42</v>
      </c>
      <c r="C9" s="99">
        <v>24004619</v>
      </c>
      <c r="D9" s="99">
        <v>24763376</v>
      </c>
      <c r="E9" s="99">
        <v>27764032</v>
      </c>
      <c r="F9" s="99">
        <v>28452320</v>
      </c>
      <c r="G9" s="100">
        <v>27432278.999999989</v>
      </c>
      <c r="H9" s="100">
        <v>26045800.000000022</v>
      </c>
      <c r="I9" s="100">
        <v>22133229.999999989</v>
      </c>
      <c r="J9" s="101">
        <f>I9-H9</f>
        <v>-3912570.0000000335</v>
      </c>
      <c r="K9" s="102">
        <f>J9/H9</f>
        <v>-0.15021884526488072</v>
      </c>
      <c r="L9" s="60"/>
      <c r="M9" s="48"/>
    </row>
    <row r="10" spans="2:13" x14ac:dyDescent="0.2">
      <c r="B10" s="20" t="s">
        <v>43</v>
      </c>
      <c r="C10" s="99">
        <v>19486003</v>
      </c>
      <c r="D10" s="99">
        <v>22388990</v>
      </c>
      <c r="E10" s="99">
        <v>22711746</v>
      </c>
      <c r="F10" s="99">
        <v>22121782</v>
      </c>
      <c r="G10" s="100">
        <v>22194899.999999978</v>
      </c>
      <c r="H10" s="100">
        <v>20132634.999999993</v>
      </c>
      <c r="I10" s="100">
        <v>15026909.999999989</v>
      </c>
      <c r="J10" s="101">
        <f>I10-H10</f>
        <v>-5105725.0000000037</v>
      </c>
      <c r="K10" s="102">
        <f>J10/H10</f>
        <v>-0.25360440896087399</v>
      </c>
      <c r="L10" s="60"/>
      <c r="M10" s="48"/>
    </row>
    <row r="11" spans="2:13" ht="15.75" x14ac:dyDescent="0.25">
      <c r="B11" s="10" t="s">
        <v>44</v>
      </c>
      <c r="C11" s="103">
        <f t="shared" ref="C11:I11" si="0">SUM(C7:C10)</f>
        <v>84531885</v>
      </c>
      <c r="D11" s="103">
        <f t="shared" si="0"/>
        <v>91481696</v>
      </c>
      <c r="E11" s="103">
        <f t="shared" si="0"/>
        <v>101153630</v>
      </c>
      <c r="F11" s="103">
        <f t="shared" si="0"/>
        <v>99893877</v>
      </c>
      <c r="G11" s="103">
        <v>98819468.99999997</v>
      </c>
      <c r="H11" s="103">
        <v>93498963.99999997</v>
      </c>
      <c r="I11" s="103">
        <f t="shared" si="0"/>
        <v>80480957</v>
      </c>
      <c r="J11" s="104">
        <f>I11-H11</f>
        <v>-13018006.99999997</v>
      </c>
      <c r="K11" s="105">
        <f>J11/H11</f>
        <v>-0.1392315641058865</v>
      </c>
      <c r="L11" s="60"/>
    </row>
    <row r="12" spans="2:13" x14ac:dyDescent="0.2">
      <c r="G12" s="16"/>
      <c r="I12" s="16"/>
    </row>
    <row r="13" spans="2:13" x14ac:dyDescent="0.2">
      <c r="C13" s="15"/>
      <c r="D13" s="15"/>
      <c r="E13" s="15"/>
      <c r="F13" s="15"/>
      <c r="G13" s="15"/>
      <c r="H13" s="15"/>
      <c r="I13" s="15"/>
      <c r="J13" s="92"/>
      <c r="K13" s="16"/>
    </row>
    <row r="14" spans="2:13" ht="15.75" x14ac:dyDescent="0.25">
      <c r="B14" s="9" t="s">
        <v>60</v>
      </c>
      <c r="G14"/>
      <c r="I14"/>
      <c r="J14"/>
    </row>
    <row r="15" spans="2:13" ht="15.75" x14ac:dyDescent="0.25">
      <c r="G15"/>
      <c r="I15"/>
      <c r="J15"/>
    </row>
    <row r="16" spans="2:13" x14ac:dyDescent="0.2">
      <c r="D16" s="15"/>
      <c r="E16" s="15"/>
      <c r="F16" s="15"/>
      <c r="G16" s="15"/>
      <c r="H16" s="15"/>
      <c r="I16" s="15"/>
      <c r="J16" s="15"/>
    </row>
    <row r="18" spans="3:10" ht="15.75" x14ac:dyDescent="0.25">
      <c r="C18"/>
      <c r="D18"/>
      <c r="E18"/>
      <c r="F18"/>
      <c r="G18"/>
      <c r="H18"/>
      <c r="I18"/>
      <c r="J18"/>
    </row>
    <row r="19" spans="3:10" ht="15.75" x14ac:dyDescent="0.25">
      <c r="C19"/>
      <c r="D19"/>
      <c r="E19"/>
      <c r="F19"/>
      <c r="G19"/>
      <c r="H19"/>
      <c r="I19"/>
      <c r="J19"/>
    </row>
    <row r="20" spans="3:10" ht="15.75" x14ac:dyDescent="0.25">
      <c r="C20"/>
      <c r="D20"/>
      <c r="E20"/>
      <c r="F20"/>
      <c r="G20"/>
      <c r="H20"/>
      <c r="I20"/>
      <c r="J20"/>
    </row>
    <row r="21" spans="3:10" ht="15.75" x14ac:dyDescent="0.25">
      <c r="C21"/>
      <c r="D21"/>
      <c r="E21"/>
      <c r="F21"/>
      <c r="G21"/>
      <c r="H21"/>
      <c r="I21"/>
      <c r="J21"/>
    </row>
    <row r="22" spans="3:10" ht="15.75" x14ac:dyDescent="0.25">
      <c r="C22"/>
      <c r="D22"/>
      <c r="J22" s="49"/>
    </row>
    <row r="23" spans="3:10" ht="15.75" x14ac:dyDescent="0.25">
      <c r="C23"/>
      <c r="D23"/>
      <c r="J23" s="49"/>
    </row>
    <row r="24" spans="3:10" ht="15.75" x14ac:dyDescent="0.25">
      <c r="C24"/>
      <c r="D24"/>
      <c r="J24" s="49"/>
    </row>
    <row r="25" spans="3:10" ht="15.75" x14ac:dyDescent="0.25">
      <c r="C25"/>
      <c r="D25"/>
      <c r="J25" s="49"/>
    </row>
    <row r="26" spans="3:10" ht="15.75" x14ac:dyDescent="0.25">
      <c r="C26"/>
      <c r="D26"/>
      <c r="J26" s="49"/>
    </row>
    <row r="27" spans="3:10" ht="15.75" x14ac:dyDescent="0.25">
      <c r="C27"/>
      <c r="D27"/>
      <c r="J27" s="49"/>
    </row>
    <row r="28" spans="3:10" ht="15.75" x14ac:dyDescent="0.25">
      <c r="C28"/>
      <c r="D28"/>
      <c r="J28" s="49"/>
    </row>
    <row r="29" spans="3:10" ht="15.75" x14ac:dyDescent="0.25">
      <c r="C29"/>
      <c r="D29"/>
      <c r="E29"/>
      <c r="F29"/>
      <c r="G29"/>
      <c r="H29"/>
      <c r="I29"/>
      <c r="J29"/>
    </row>
    <row r="30" spans="3:10" ht="15.75" x14ac:dyDescent="0.25">
      <c r="C30"/>
      <c r="D30"/>
      <c r="E30"/>
      <c r="F30"/>
      <c r="G30"/>
      <c r="H30"/>
      <c r="I30"/>
      <c r="J30"/>
    </row>
    <row r="31" spans="3:10" ht="15.75" x14ac:dyDescent="0.25">
      <c r="C31"/>
      <c r="D31"/>
      <c r="E31"/>
      <c r="F31"/>
      <c r="G31"/>
      <c r="H31"/>
      <c r="I31"/>
      <c r="J31"/>
    </row>
    <row r="32" spans="3:10" ht="15.75" x14ac:dyDescent="0.25">
      <c r="C32"/>
      <c r="D32"/>
      <c r="E32"/>
      <c r="F32"/>
      <c r="G32"/>
      <c r="H32"/>
      <c r="I32"/>
      <c r="J32"/>
    </row>
    <row r="33" spans="3:10" ht="15.75" x14ac:dyDescent="0.25">
      <c r="C33"/>
      <c r="D33"/>
      <c r="E33"/>
      <c r="F33"/>
      <c r="G33"/>
      <c r="H33"/>
      <c r="I33"/>
      <c r="J33"/>
    </row>
    <row r="34" spans="3:10" ht="15.75" x14ac:dyDescent="0.25">
      <c r="C34"/>
      <c r="D34"/>
      <c r="E34"/>
      <c r="F34"/>
      <c r="G34"/>
      <c r="H34"/>
      <c r="I34"/>
      <c r="J34"/>
    </row>
    <row r="35" spans="3:10" ht="15.75" x14ac:dyDescent="0.25">
      <c r="C35"/>
      <c r="D35"/>
      <c r="E35"/>
      <c r="F35"/>
      <c r="G35"/>
      <c r="H35"/>
      <c r="I35"/>
      <c r="J35"/>
    </row>
    <row r="36" spans="3:10" ht="15.75" x14ac:dyDescent="0.25">
      <c r="C36"/>
      <c r="D36"/>
      <c r="E36"/>
      <c r="F36"/>
      <c r="G36"/>
      <c r="H36"/>
      <c r="I36"/>
      <c r="J36"/>
    </row>
    <row r="37" spans="3:10" ht="15.75" x14ac:dyDescent="0.25">
      <c r="C37"/>
      <c r="D37"/>
      <c r="E37"/>
      <c r="F37"/>
      <c r="G37"/>
      <c r="H37"/>
      <c r="I37"/>
      <c r="J37"/>
    </row>
    <row r="38" spans="3:10" ht="15.75" x14ac:dyDescent="0.25">
      <c r="C38"/>
      <c r="D38"/>
      <c r="E38"/>
      <c r="F38"/>
      <c r="G38"/>
      <c r="H38"/>
      <c r="I38"/>
      <c r="J38"/>
    </row>
    <row r="39" spans="3:10" ht="15.75" x14ac:dyDescent="0.25">
      <c r="C39"/>
      <c r="D39"/>
      <c r="E39"/>
      <c r="F39"/>
      <c r="G39"/>
      <c r="H39"/>
      <c r="I39"/>
      <c r="J39"/>
    </row>
    <row r="40" spans="3:10" ht="15.75" x14ac:dyDescent="0.25">
      <c r="C40"/>
      <c r="D40"/>
      <c r="E40"/>
      <c r="F40"/>
      <c r="G40"/>
      <c r="H40"/>
      <c r="I40"/>
      <c r="J40"/>
    </row>
    <row r="41" spans="3:10" ht="15.75" x14ac:dyDescent="0.25">
      <c r="C41"/>
      <c r="D41"/>
      <c r="E41"/>
      <c r="F41"/>
      <c r="G41"/>
      <c r="H41"/>
      <c r="I41"/>
      <c r="J41"/>
    </row>
    <row r="42" spans="3:10" ht="15.75" x14ac:dyDescent="0.25">
      <c r="C42"/>
      <c r="D42"/>
      <c r="E42"/>
      <c r="F42"/>
      <c r="G42"/>
      <c r="H42"/>
      <c r="I42"/>
      <c r="J42"/>
    </row>
  </sheetData>
  <hyperlinks>
    <hyperlink ref="L2" location="Contents!A1" display="back to contents"/>
  </hyperlink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L42"/>
  <sheetViews>
    <sheetView showGridLines="0" zoomScale="85" zoomScaleNormal="85" workbookViewId="0"/>
  </sheetViews>
  <sheetFormatPr defaultColWidth="9.140625" defaultRowHeight="15" x14ac:dyDescent="0.2"/>
  <cols>
    <col min="1" max="1" width="9.140625" style="2"/>
    <col min="2" max="2" width="25.7109375" style="2" customWidth="1"/>
    <col min="3" max="10" width="15.5703125" style="2" customWidth="1"/>
    <col min="11" max="11" width="16.5703125" style="2" customWidth="1"/>
    <col min="12" max="12" width="17.28515625" style="2" bestFit="1" customWidth="1"/>
    <col min="13" max="16384" width="9.140625" style="2"/>
  </cols>
  <sheetData>
    <row r="2" spans="2:12" ht="15.75" x14ac:dyDescent="0.25">
      <c r="B2" s="4" t="s">
        <v>64</v>
      </c>
      <c r="L2" s="11" t="s">
        <v>69</v>
      </c>
    </row>
    <row r="3" spans="2:12" x14ac:dyDescent="0.2">
      <c r="B3" s="2" t="s">
        <v>103</v>
      </c>
    </row>
    <row r="6" spans="2:12" ht="45" x14ac:dyDescent="0.2">
      <c r="B6" s="18" t="s">
        <v>45</v>
      </c>
      <c r="C6" s="19" t="s">
        <v>37</v>
      </c>
      <c r="D6" s="19" t="s">
        <v>38</v>
      </c>
      <c r="E6" s="19" t="s">
        <v>39</v>
      </c>
      <c r="F6" s="19" t="s">
        <v>76</v>
      </c>
      <c r="G6" s="19" t="s">
        <v>79</v>
      </c>
      <c r="H6" s="51" t="s">
        <v>102</v>
      </c>
      <c r="I6" s="50" t="s">
        <v>73</v>
      </c>
      <c r="J6" s="50" t="s">
        <v>48</v>
      </c>
    </row>
    <row r="7" spans="2:12" x14ac:dyDescent="0.2">
      <c r="B7" s="7" t="s">
        <v>40</v>
      </c>
      <c r="C7" s="24">
        <v>21183724</v>
      </c>
      <c r="D7" s="24">
        <v>22232690</v>
      </c>
      <c r="E7" s="24">
        <v>21559154</v>
      </c>
      <c r="F7" s="15">
        <v>21982429</v>
      </c>
      <c r="G7" s="15">
        <v>17134321.999999989</v>
      </c>
      <c r="H7" s="15">
        <v>11588853.000000011</v>
      </c>
      <c r="I7" s="53">
        <f>H7-G7</f>
        <v>-5545468.9999999776</v>
      </c>
      <c r="J7" s="54">
        <f>I7/G7</f>
        <v>-0.32364683002922329</v>
      </c>
    </row>
    <row r="8" spans="2:12" x14ac:dyDescent="0.2">
      <c r="B8" s="7" t="s">
        <v>41</v>
      </c>
      <c r="C8" s="24">
        <v>21915163</v>
      </c>
      <c r="D8" s="24">
        <v>22400970</v>
      </c>
      <c r="E8" s="24">
        <v>21960217</v>
      </c>
      <c r="F8" s="15">
        <v>20638358</v>
      </c>
      <c r="G8" s="15">
        <v>16542143.000000011</v>
      </c>
      <c r="H8" s="15">
        <v>10837871.000000002</v>
      </c>
      <c r="I8" s="53">
        <f t="shared" ref="I8:I11" si="0">H8-G8</f>
        <v>-5704272.0000000093</v>
      </c>
      <c r="J8" s="54">
        <f t="shared" ref="J8:J11" si="1">I8/G8</f>
        <v>-0.34483271000619481</v>
      </c>
    </row>
    <row r="9" spans="2:12" x14ac:dyDescent="0.2">
      <c r="B9" s="7" t="s">
        <v>42</v>
      </c>
      <c r="C9" s="24">
        <v>24143674</v>
      </c>
      <c r="D9" s="24">
        <v>24341474</v>
      </c>
      <c r="E9" s="24">
        <v>25134753</v>
      </c>
      <c r="F9" s="29">
        <v>20169355.00000003</v>
      </c>
      <c r="G9" s="29">
        <v>16191427.999999998</v>
      </c>
      <c r="H9" s="29">
        <v>10526862.999999985</v>
      </c>
      <c r="I9" s="53">
        <f t="shared" si="0"/>
        <v>-5664565.000000013</v>
      </c>
      <c r="J9" s="54">
        <f t="shared" si="1"/>
        <v>-0.34984962413445025</v>
      </c>
    </row>
    <row r="10" spans="2:12" x14ac:dyDescent="0.2">
      <c r="B10" s="7" t="s">
        <v>43</v>
      </c>
      <c r="C10" s="24">
        <v>19999702</v>
      </c>
      <c r="D10" s="24">
        <v>19707583</v>
      </c>
      <c r="E10" s="24">
        <v>19337101</v>
      </c>
      <c r="F10" s="36">
        <v>15581097</v>
      </c>
      <c r="G10" s="36">
        <v>10557397.999999993</v>
      </c>
      <c r="H10" s="36">
        <v>5315467</v>
      </c>
      <c r="I10" s="53">
        <f t="shared" si="0"/>
        <v>-5241930.9999999925</v>
      </c>
      <c r="J10" s="54">
        <f t="shared" si="1"/>
        <v>-0.49651732368145979</v>
      </c>
    </row>
    <row r="11" spans="2:12" ht="15.75" x14ac:dyDescent="0.25">
      <c r="B11" s="10" t="s">
        <v>46</v>
      </c>
      <c r="C11" s="82">
        <v>87242263</v>
      </c>
      <c r="D11" s="82">
        <v>88682717</v>
      </c>
      <c r="E11" s="82">
        <f>SUM(E7:E10)</f>
        <v>87991225</v>
      </c>
      <c r="F11" s="82">
        <f>SUM(F7:F10)</f>
        <v>78371239.00000003</v>
      </c>
      <c r="G11" s="82">
        <v>60425290.999999993</v>
      </c>
      <c r="H11" s="82">
        <f>SUM(H7:H10)</f>
        <v>38269054</v>
      </c>
      <c r="I11" s="83">
        <f t="shared" si="0"/>
        <v>-22156236.999999993</v>
      </c>
      <c r="J11" s="84">
        <f t="shared" si="1"/>
        <v>-0.3666715812754629</v>
      </c>
    </row>
    <row r="12" spans="2:12" ht="15.75" x14ac:dyDescent="0.25">
      <c r="B12" s="20"/>
      <c r="H12"/>
      <c r="I12" s="16"/>
    </row>
    <row r="13" spans="2:12" ht="15.75" x14ac:dyDescent="0.25">
      <c r="H13"/>
      <c r="I13" s="52"/>
    </row>
    <row r="14" spans="2:12" ht="15.75" x14ac:dyDescent="0.25">
      <c r="B14" s="9" t="s">
        <v>60</v>
      </c>
      <c r="H14"/>
      <c r="I14"/>
    </row>
    <row r="15" spans="2:12" ht="15.75" x14ac:dyDescent="0.25">
      <c r="B15" s="9" t="s">
        <v>62</v>
      </c>
      <c r="H15"/>
      <c r="I15"/>
    </row>
    <row r="16" spans="2:12" ht="15.75" x14ac:dyDescent="0.25">
      <c r="H16"/>
      <c r="I16"/>
    </row>
    <row r="18" spans="3:8" ht="15.75" x14ac:dyDescent="0.25">
      <c r="C18"/>
      <c r="D18"/>
      <c r="E18"/>
      <c r="F18"/>
      <c r="G18"/>
      <c r="H18"/>
    </row>
    <row r="19" spans="3:8" ht="15.75" x14ac:dyDescent="0.25">
      <c r="C19"/>
      <c r="D19"/>
      <c r="E19"/>
      <c r="F19"/>
      <c r="G19"/>
      <c r="H19"/>
    </row>
    <row r="20" spans="3:8" ht="15.75" x14ac:dyDescent="0.25">
      <c r="C20"/>
      <c r="D20"/>
      <c r="E20"/>
      <c r="F20"/>
      <c r="G20"/>
      <c r="H20"/>
    </row>
    <row r="21" spans="3:8" ht="15.75" x14ac:dyDescent="0.25">
      <c r="C21"/>
      <c r="D21"/>
      <c r="E21"/>
      <c r="F21"/>
      <c r="G21"/>
      <c r="H21"/>
    </row>
    <row r="22" spans="3:8" ht="15.75" x14ac:dyDescent="0.25">
      <c r="C22"/>
      <c r="D22"/>
      <c r="E22"/>
      <c r="F22"/>
      <c r="G22"/>
      <c r="H22"/>
    </row>
    <row r="23" spans="3:8" ht="15.75" x14ac:dyDescent="0.25">
      <c r="C23"/>
      <c r="D23"/>
    </row>
    <row r="24" spans="3:8" ht="15.75" x14ac:dyDescent="0.25">
      <c r="C24"/>
      <c r="D24"/>
    </row>
    <row r="25" spans="3:8" ht="15.75" x14ac:dyDescent="0.25">
      <c r="C25"/>
      <c r="D25"/>
    </row>
    <row r="26" spans="3:8" ht="15.75" x14ac:dyDescent="0.25">
      <c r="C26"/>
      <c r="D26"/>
    </row>
    <row r="27" spans="3:8" ht="15.75" x14ac:dyDescent="0.25">
      <c r="C27"/>
      <c r="D27"/>
    </row>
    <row r="28" spans="3:8" ht="15.75" x14ac:dyDescent="0.25">
      <c r="C28"/>
      <c r="D28"/>
    </row>
    <row r="29" spans="3:8" ht="15.75" x14ac:dyDescent="0.25">
      <c r="C29"/>
      <c r="D29"/>
    </row>
    <row r="30" spans="3:8" ht="15.75" x14ac:dyDescent="0.25">
      <c r="C30"/>
      <c r="D30"/>
      <c r="E30"/>
      <c r="F30"/>
      <c r="G30"/>
      <c r="H30"/>
    </row>
    <row r="31" spans="3:8" ht="15.75" x14ac:dyDescent="0.25">
      <c r="C31"/>
      <c r="D31"/>
      <c r="E31"/>
      <c r="F31"/>
      <c r="G31"/>
      <c r="H31"/>
    </row>
    <row r="32" spans="3:8" ht="15.75" x14ac:dyDescent="0.25">
      <c r="C32"/>
      <c r="D32"/>
      <c r="E32"/>
      <c r="F32"/>
      <c r="G32"/>
      <c r="H32"/>
    </row>
    <row r="33" spans="3:8" ht="15.75" x14ac:dyDescent="0.25">
      <c r="C33"/>
      <c r="D33"/>
      <c r="E33"/>
      <c r="F33"/>
      <c r="G33"/>
      <c r="H33"/>
    </row>
    <row r="34" spans="3:8" ht="15.75" x14ac:dyDescent="0.25">
      <c r="C34"/>
      <c r="D34"/>
      <c r="E34"/>
      <c r="F34"/>
      <c r="G34"/>
      <c r="H34"/>
    </row>
    <row r="37" spans="3:8" x14ac:dyDescent="0.2">
      <c r="C37" s="15"/>
      <c r="D37" s="15"/>
      <c r="E37" s="15"/>
      <c r="F37" s="15"/>
      <c r="G37" s="15"/>
      <c r="H37" s="15"/>
    </row>
    <row r="38" spans="3:8" x14ac:dyDescent="0.2">
      <c r="C38" s="15"/>
      <c r="D38" s="15"/>
      <c r="E38" s="15"/>
      <c r="F38" s="15"/>
      <c r="G38" s="15"/>
      <c r="H38" s="15"/>
    </row>
    <row r="39" spans="3:8" x14ac:dyDescent="0.2">
      <c r="C39" s="15"/>
      <c r="D39" s="15"/>
      <c r="E39" s="15"/>
      <c r="F39" s="15"/>
      <c r="G39" s="15"/>
      <c r="H39" s="15"/>
    </row>
    <row r="40" spans="3:8" x14ac:dyDescent="0.2">
      <c r="C40" s="15"/>
      <c r="D40" s="15"/>
      <c r="E40" s="15"/>
      <c r="F40" s="15"/>
      <c r="G40" s="15"/>
      <c r="H40" s="15"/>
    </row>
    <row r="41" spans="3:8" x14ac:dyDescent="0.2">
      <c r="C41" s="15"/>
      <c r="D41" s="15"/>
      <c r="E41" s="15"/>
      <c r="F41" s="15"/>
      <c r="G41" s="15"/>
      <c r="H41" s="15"/>
    </row>
    <row r="42" spans="3:8" x14ac:dyDescent="0.2">
      <c r="C42" s="15"/>
      <c r="D42" s="15"/>
      <c r="E42" s="15"/>
      <c r="F42" s="15"/>
      <c r="G42" s="15"/>
      <c r="H42" s="15"/>
    </row>
  </sheetData>
  <hyperlinks>
    <hyperlink ref="L2" location="Contents!A1" display="back to contents"/>
  </hyperlinks>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M42"/>
  <sheetViews>
    <sheetView showGridLines="0" zoomScale="85" zoomScaleNormal="85" workbookViewId="0"/>
  </sheetViews>
  <sheetFormatPr defaultColWidth="9.140625" defaultRowHeight="15" x14ac:dyDescent="0.2"/>
  <cols>
    <col min="1" max="1" width="9.140625" style="2"/>
    <col min="2" max="2" width="28.140625" style="2" customWidth="1"/>
    <col min="3" max="11" width="15.5703125" style="2" customWidth="1"/>
    <col min="12" max="12" width="17.28515625" style="2" bestFit="1" customWidth="1"/>
    <col min="13" max="16384" width="9.140625" style="2"/>
  </cols>
  <sheetData>
    <row r="2" spans="2:13" ht="15.75" x14ac:dyDescent="0.25">
      <c r="B2" s="4" t="s">
        <v>47</v>
      </c>
      <c r="L2" s="11" t="s">
        <v>69</v>
      </c>
    </row>
    <row r="3" spans="2:13" x14ac:dyDescent="0.2">
      <c r="B3" s="2" t="s">
        <v>103</v>
      </c>
    </row>
    <row r="5" spans="2:13" ht="15.75" x14ac:dyDescent="0.25">
      <c r="L5"/>
    </row>
    <row r="6" spans="2:13" ht="45" x14ac:dyDescent="0.25">
      <c r="B6" s="18" t="s">
        <v>45</v>
      </c>
      <c r="C6" s="19" t="s">
        <v>37</v>
      </c>
      <c r="D6" s="19" t="s">
        <v>38</v>
      </c>
      <c r="E6" s="31" t="s">
        <v>39</v>
      </c>
      <c r="F6" s="31" t="s">
        <v>76</v>
      </c>
      <c r="G6" s="31" t="s">
        <v>79</v>
      </c>
      <c r="H6" s="31" t="s">
        <v>102</v>
      </c>
      <c r="I6" s="50" t="s">
        <v>73</v>
      </c>
      <c r="J6" s="50" t="s">
        <v>48</v>
      </c>
      <c r="L6"/>
      <c r="M6" s="57"/>
    </row>
    <row r="7" spans="2:13" ht="15.75" x14ac:dyDescent="0.25">
      <c r="B7" s="20" t="s">
        <v>40</v>
      </c>
      <c r="C7" s="23">
        <v>579127</v>
      </c>
      <c r="D7" s="23">
        <v>2989040</v>
      </c>
      <c r="E7" s="33">
        <v>2948968</v>
      </c>
      <c r="F7" s="34">
        <v>2652856.0000000028</v>
      </c>
      <c r="G7" s="34">
        <v>6720063.0000000158</v>
      </c>
      <c r="H7" s="34">
        <v>10493837.999999998</v>
      </c>
      <c r="I7" s="55">
        <f>H7-G7</f>
        <v>3773774.9999999823</v>
      </c>
      <c r="J7" s="56">
        <f>I7/G7</f>
        <v>0.56156839601056918</v>
      </c>
      <c r="L7"/>
      <c r="M7"/>
    </row>
    <row r="8" spans="2:13" ht="15.75" x14ac:dyDescent="0.25">
      <c r="B8" s="20" t="s">
        <v>41</v>
      </c>
      <c r="C8" s="23">
        <v>651316</v>
      </c>
      <c r="D8" s="23">
        <v>3055152</v>
      </c>
      <c r="E8" s="35">
        <v>2851436</v>
      </c>
      <c r="F8" s="29">
        <v>3918646.9999999986</v>
      </c>
      <c r="G8" s="29">
        <v>6924001.0000000037</v>
      </c>
      <c r="H8" s="29">
        <v>10400254.999999985</v>
      </c>
      <c r="I8" s="55">
        <f t="shared" ref="I8:I10" si="0">H8-G8</f>
        <v>3476253.9999999814</v>
      </c>
      <c r="J8" s="56">
        <f t="shared" ref="J8:J10" si="1">I8/G8</f>
        <v>0.50205856411632221</v>
      </c>
      <c r="L8"/>
      <c r="M8"/>
    </row>
    <row r="9" spans="2:13" ht="15.75" x14ac:dyDescent="0.25">
      <c r="B9" s="20" t="s">
        <v>42</v>
      </c>
      <c r="C9" s="23">
        <v>619702</v>
      </c>
      <c r="D9" s="23">
        <v>3422558</v>
      </c>
      <c r="E9" s="35">
        <v>3317567</v>
      </c>
      <c r="F9" s="29">
        <v>7262923.9999999832</v>
      </c>
      <c r="G9" s="29">
        <v>9854372.0000000093</v>
      </c>
      <c r="H9" s="29">
        <v>11606366.999999998</v>
      </c>
      <c r="I9" s="55">
        <f t="shared" si="0"/>
        <v>1751994.9999999888</v>
      </c>
      <c r="J9" s="56">
        <f t="shared" si="1"/>
        <v>0.17778859982147896</v>
      </c>
      <c r="L9"/>
      <c r="M9"/>
    </row>
    <row r="10" spans="2:13" ht="15.75" x14ac:dyDescent="0.25">
      <c r="B10" s="20" t="s">
        <v>43</v>
      </c>
      <c r="C10" s="23">
        <v>2389288</v>
      </c>
      <c r="D10" s="23">
        <v>3004163</v>
      </c>
      <c r="E10" s="32">
        <v>2784681</v>
      </c>
      <c r="F10" s="36">
        <v>6613802.9999999925</v>
      </c>
      <c r="G10" s="36">
        <v>9575236.9999999981</v>
      </c>
      <c r="H10" s="36">
        <v>9711442.9999999925</v>
      </c>
      <c r="I10" s="55">
        <f t="shared" si="0"/>
        <v>136205.99999999441</v>
      </c>
      <c r="J10" s="56">
        <f t="shared" si="1"/>
        <v>1.4224817620701654E-2</v>
      </c>
      <c r="L10"/>
    </row>
    <row r="11" spans="2:13" ht="15.75" x14ac:dyDescent="0.25">
      <c r="B11" s="10" t="s">
        <v>46</v>
      </c>
      <c r="C11" s="85">
        <v>4239433</v>
      </c>
      <c r="D11" s="85">
        <v>12470913</v>
      </c>
      <c r="E11" s="86">
        <f>SUM(E7:E10)</f>
        <v>11902652</v>
      </c>
      <c r="F11" s="86">
        <f>SUM(F7:F10)</f>
        <v>20448229.999999978</v>
      </c>
      <c r="G11" s="86">
        <v>33073673.00000003</v>
      </c>
      <c r="H11" s="86">
        <f>SUM(H7:H10)</f>
        <v>42211902.999999978</v>
      </c>
      <c r="I11" s="87">
        <f>H11-G11</f>
        <v>9138229.9999999478</v>
      </c>
      <c r="J11" s="88">
        <f>I11/G11</f>
        <v>0.27629921841459637</v>
      </c>
    </row>
    <row r="13" spans="2:13" x14ac:dyDescent="0.2">
      <c r="B13" s="9" t="s">
        <v>60</v>
      </c>
      <c r="H13" s="15"/>
      <c r="I13" s="16"/>
    </row>
    <row r="14" spans="2:13" x14ac:dyDescent="0.2">
      <c r="B14" s="9" t="s">
        <v>61</v>
      </c>
    </row>
    <row r="16" spans="2:13" ht="51.75" customHeight="1" x14ac:dyDescent="0.2">
      <c r="B16" s="93" t="s">
        <v>77</v>
      </c>
      <c r="C16" s="93"/>
      <c r="D16" s="93"/>
      <c r="E16" s="93"/>
      <c r="F16" s="93"/>
      <c r="G16" s="93"/>
      <c r="H16" s="93"/>
      <c r="I16" s="93"/>
      <c r="J16" s="93"/>
    </row>
    <row r="18" spans="3:8" ht="15.75" x14ac:dyDescent="0.25">
      <c r="C18"/>
      <c r="D18"/>
      <c r="E18"/>
      <c r="F18"/>
      <c r="G18"/>
      <c r="H18"/>
    </row>
    <row r="19" spans="3:8" ht="15.75" x14ac:dyDescent="0.25">
      <c r="C19"/>
      <c r="D19"/>
      <c r="E19"/>
      <c r="F19"/>
      <c r="G19"/>
      <c r="H19"/>
    </row>
    <row r="20" spans="3:8" ht="15.75" x14ac:dyDescent="0.25">
      <c r="C20"/>
      <c r="D20"/>
      <c r="E20"/>
      <c r="F20"/>
      <c r="G20"/>
      <c r="H20"/>
    </row>
    <row r="21" spans="3:8" ht="15.75" x14ac:dyDescent="0.25">
      <c r="C21"/>
      <c r="D21"/>
      <c r="E21"/>
      <c r="F21"/>
      <c r="G21"/>
      <c r="H21"/>
    </row>
    <row r="22" spans="3:8" ht="15.75" x14ac:dyDescent="0.25">
      <c r="C22"/>
      <c r="D22"/>
      <c r="E22"/>
      <c r="F22"/>
      <c r="G22"/>
      <c r="H22"/>
    </row>
    <row r="23" spans="3:8" ht="15.75" x14ac:dyDescent="0.25">
      <c r="C23"/>
      <c r="D23"/>
      <c r="E23"/>
      <c r="F23"/>
      <c r="G23"/>
      <c r="H23"/>
    </row>
    <row r="24" spans="3:8" ht="15.75" x14ac:dyDescent="0.25">
      <c r="C24"/>
      <c r="D24"/>
    </row>
    <row r="25" spans="3:8" ht="15.75" x14ac:dyDescent="0.25">
      <c r="C25"/>
      <c r="D25"/>
    </row>
    <row r="26" spans="3:8" ht="15.75" x14ac:dyDescent="0.25">
      <c r="C26"/>
      <c r="D26"/>
    </row>
    <row r="27" spans="3:8" ht="15.75" x14ac:dyDescent="0.25">
      <c r="C27"/>
      <c r="D27"/>
    </row>
    <row r="28" spans="3:8" ht="15.75" x14ac:dyDescent="0.25">
      <c r="C28"/>
      <c r="D28"/>
    </row>
    <row r="29" spans="3:8" ht="15.75" x14ac:dyDescent="0.25">
      <c r="C29"/>
      <c r="D29"/>
    </row>
    <row r="30" spans="3:8" ht="15.75" x14ac:dyDescent="0.25">
      <c r="C30"/>
      <c r="D30"/>
    </row>
    <row r="31" spans="3:8" ht="15.75" x14ac:dyDescent="0.25">
      <c r="C31"/>
      <c r="D31"/>
      <c r="E31"/>
      <c r="F31"/>
      <c r="G31"/>
      <c r="H31"/>
    </row>
    <row r="32" spans="3:8" ht="15.75" x14ac:dyDescent="0.25">
      <c r="C32"/>
      <c r="D32"/>
      <c r="E32"/>
      <c r="F32"/>
      <c r="G32"/>
      <c r="H32"/>
    </row>
    <row r="33" spans="3:8" ht="15.75" x14ac:dyDescent="0.25">
      <c r="C33"/>
      <c r="D33"/>
      <c r="E33"/>
      <c r="F33"/>
      <c r="G33"/>
      <c r="H33"/>
    </row>
    <row r="34" spans="3:8" ht="15.75" x14ac:dyDescent="0.25">
      <c r="C34"/>
      <c r="D34"/>
      <c r="E34"/>
      <c r="F34"/>
      <c r="G34"/>
      <c r="H34"/>
    </row>
    <row r="35" spans="3:8" ht="15.75" x14ac:dyDescent="0.25">
      <c r="C35"/>
      <c r="D35"/>
      <c r="E35"/>
      <c r="F35"/>
      <c r="G35"/>
      <c r="H35"/>
    </row>
    <row r="36" spans="3:8" ht="15.75" x14ac:dyDescent="0.25">
      <c r="C36"/>
      <c r="D36"/>
      <c r="E36"/>
      <c r="F36"/>
      <c r="G36"/>
      <c r="H36"/>
    </row>
    <row r="37" spans="3:8" ht="15.75" x14ac:dyDescent="0.25">
      <c r="C37"/>
      <c r="D37"/>
      <c r="E37"/>
      <c r="F37"/>
      <c r="G37"/>
      <c r="H37"/>
    </row>
    <row r="38" spans="3:8" ht="15.75" x14ac:dyDescent="0.25">
      <c r="C38"/>
      <c r="D38"/>
      <c r="E38"/>
      <c r="F38"/>
      <c r="G38"/>
      <c r="H38"/>
    </row>
    <row r="39" spans="3:8" ht="15.75" x14ac:dyDescent="0.25">
      <c r="C39"/>
      <c r="D39"/>
      <c r="E39"/>
      <c r="F39"/>
      <c r="G39"/>
      <c r="H39"/>
    </row>
    <row r="40" spans="3:8" ht="15.75" x14ac:dyDescent="0.25">
      <c r="C40"/>
      <c r="D40"/>
      <c r="E40"/>
      <c r="F40"/>
      <c r="G40"/>
      <c r="H40"/>
    </row>
    <row r="41" spans="3:8" ht="15.75" x14ac:dyDescent="0.25">
      <c r="C41"/>
      <c r="D41"/>
      <c r="E41"/>
      <c r="F41"/>
      <c r="G41"/>
      <c r="H41"/>
    </row>
    <row r="42" spans="3:8" ht="15.75" x14ac:dyDescent="0.25">
      <c r="C42"/>
      <c r="D42"/>
      <c r="E42"/>
      <c r="F42"/>
      <c r="G42"/>
      <c r="H42"/>
    </row>
  </sheetData>
  <mergeCells count="1">
    <mergeCell ref="B16:J16"/>
  </mergeCells>
  <hyperlinks>
    <hyperlink ref="L2" location="Contents!A1" display="back to contents"/>
  </hyperlinks>
  <pageMargins left="0.7" right="0.7" top="0.75" bottom="0.75" header="0.3" footer="0.3"/>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7"/>
  <sheetViews>
    <sheetView showGridLines="0" zoomScale="85" zoomScaleNormal="85" workbookViewId="0"/>
  </sheetViews>
  <sheetFormatPr defaultColWidth="9.140625" defaultRowHeight="15" x14ac:dyDescent="0.2"/>
  <cols>
    <col min="1" max="1" width="9.140625" style="2"/>
    <col min="2" max="2" width="19.42578125" style="2" customWidth="1"/>
    <col min="3" max="8" width="15.5703125" style="2" customWidth="1"/>
    <col min="9" max="9" width="17.28515625" style="2" bestFit="1" customWidth="1"/>
    <col min="10" max="16384" width="9.140625" style="2"/>
  </cols>
  <sheetData>
    <row r="2" spans="2:10" ht="15.75" x14ac:dyDescent="0.25">
      <c r="B2" s="4" t="s">
        <v>80</v>
      </c>
      <c r="I2" s="11" t="s">
        <v>69</v>
      </c>
    </row>
    <row r="3" spans="2:10" x14ac:dyDescent="0.2">
      <c r="B3" s="2" t="s">
        <v>103</v>
      </c>
    </row>
    <row r="5" spans="2:10" ht="15.75" x14ac:dyDescent="0.25">
      <c r="I5"/>
    </row>
    <row r="6" spans="2:10" ht="15.75" x14ac:dyDescent="0.25">
      <c r="B6" s="18"/>
      <c r="C6" s="51" t="s">
        <v>37</v>
      </c>
      <c r="D6" s="51" t="s">
        <v>38</v>
      </c>
      <c r="E6" s="51" t="s">
        <v>39</v>
      </c>
      <c r="F6" s="51" t="s">
        <v>76</v>
      </c>
      <c r="G6" s="51" t="s">
        <v>79</v>
      </c>
      <c r="H6" s="51" t="s">
        <v>102</v>
      </c>
      <c r="I6"/>
      <c r="J6" s="57"/>
    </row>
    <row r="7" spans="2:10" ht="15.75" x14ac:dyDescent="0.25">
      <c r="B7" s="20" t="s">
        <v>81</v>
      </c>
      <c r="C7" s="61">
        <f>Table2!C11/'Table1 '!D11</f>
        <v>0.9536581285069311</v>
      </c>
      <c r="D7" s="61">
        <f>Table2!D11/'Table1 '!E11</f>
        <v>0.87671314415508372</v>
      </c>
      <c r="E7" s="61">
        <f>Table2!E11/'Table1 '!F11</f>
        <v>0.88084703129502118</v>
      </c>
      <c r="F7" s="61">
        <f>Table2!F11/'Table1 '!G11</f>
        <v>0.7930748848690945</v>
      </c>
      <c r="G7" s="61">
        <f>Table2!G11/'Table1 '!H11</f>
        <v>0.6462669575675728</v>
      </c>
      <c r="H7" s="91">
        <f>Table2!H11/'Table1 '!I11</f>
        <v>0.47550446001779029</v>
      </c>
      <c r="I7"/>
      <c r="J7"/>
    </row>
    <row r="8" spans="2:10" ht="15.75" x14ac:dyDescent="0.25">
      <c r="B8" s="20" t="s">
        <v>82</v>
      </c>
      <c r="C8" s="61">
        <f>Table3!C11/'Table1 '!D11</f>
        <v>4.6341871493068953E-2</v>
      </c>
      <c r="D8" s="61">
        <f>Table3!D11/'Table1 '!E11</f>
        <v>0.12328685584491629</v>
      </c>
      <c r="E8" s="61">
        <f>Table3!E11/'Table1 '!F11</f>
        <v>0.11915296870497878</v>
      </c>
      <c r="F8" s="61">
        <f>Table3!F11/'Table1 '!G11</f>
        <v>0.20692511513090586</v>
      </c>
      <c r="G8" s="61">
        <f>Table3!G11/'Table1 '!H11</f>
        <v>0.35373304243242781</v>
      </c>
      <c r="H8" s="91">
        <f>Table3!H11/'Table1 '!I11</f>
        <v>0.52449553998220944</v>
      </c>
      <c r="I8"/>
      <c r="J8"/>
    </row>
    <row r="9" spans="2:10" ht="15.75" x14ac:dyDescent="0.25">
      <c r="B9" s="89" t="s">
        <v>83</v>
      </c>
      <c r="C9" s="90">
        <f>'Table1 '!D11</f>
        <v>91481696</v>
      </c>
      <c r="D9" s="90">
        <f>'Table1 '!E11</f>
        <v>101153630</v>
      </c>
      <c r="E9" s="90">
        <f>'Table1 '!F11</f>
        <v>99893877</v>
      </c>
      <c r="F9" s="90">
        <f>'Table1 '!G11</f>
        <v>98819468.99999997</v>
      </c>
      <c r="G9" s="90">
        <f>'Table1 '!H11</f>
        <v>93498963.99999997</v>
      </c>
      <c r="H9" s="90">
        <f>'Table1 '!I11</f>
        <v>80480957</v>
      </c>
    </row>
    <row r="11" spans="2:10" x14ac:dyDescent="0.2">
      <c r="B11" s="94" t="s">
        <v>60</v>
      </c>
      <c r="C11" s="94"/>
      <c r="D11" s="94"/>
      <c r="E11" s="94"/>
      <c r="F11" s="94"/>
      <c r="G11" s="94"/>
    </row>
    <row r="12" spans="2:10" x14ac:dyDescent="0.2">
      <c r="B12" s="63" t="s">
        <v>61</v>
      </c>
      <c r="C12" s="63"/>
      <c r="D12" s="63"/>
      <c r="E12" s="63"/>
      <c r="F12" s="63"/>
      <c r="G12" s="63"/>
    </row>
    <row r="13" spans="2:10" x14ac:dyDescent="0.2">
      <c r="B13" s="63" t="s">
        <v>62</v>
      </c>
      <c r="C13" s="63"/>
      <c r="D13" s="63"/>
      <c r="E13" s="63"/>
      <c r="F13" s="63"/>
      <c r="G13" s="63"/>
    </row>
    <row r="14" spans="2:10" x14ac:dyDescent="0.2">
      <c r="B14" s="62"/>
      <c r="C14" s="62"/>
      <c r="D14" s="62"/>
      <c r="E14" s="62"/>
      <c r="F14" s="62"/>
      <c r="G14" s="62"/>
    </row>
    <row r="17" spans="4:4" x14ac:dyDescent="0.2">
      <c r="D17" s="15"/>
    </row>
  </sheetData>
  <mergeCells count="1">
    <mergeCell ref="B11:G11"/>
  </mergeCells>
  <hyperlinks>
    <hyperlink ref="I2" location="Contents!A1" display="back to contents"/>
  </hyperlinks>
  <pageMargins left="0.7" right="0.7" top="0.75" bottom="0.75" header="0.3" footer="0.3"/>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5"/>
  <sheetViews>
    <sheetView showGridLines="0" zoomScale="85" zoomScaleNormal="85" workbookViewId="0"/>
  </sheetViews>
  <sheetFormatPr defaultColWidth="9.140625" defaultRowHeight="15" x14ac:dyDescent="0.2"/>
  <cols>
    <col min="1" max="1" width="9.140625" style="2"/>
    <col min="2" max="5" width="17.140625" style="2" customWidth="1"/>
    <col min="6" max="6" width="9" style="2" customWidth="1"/>
    <col min="7" max="9" width="9.140625" style="2"/>
    <col min="10" max="10" width="38.42578125" style="2" customWidth="1"/>
    <col min="11" max="16384" width="9.140625" style="2"/>
  </cols>
  <sheetData>
    <row r="2" spans="2:10" ht="15.75" x14ac:dyDescent="0.25">
      <c r="B2" s="4" t="s">
        <v>68</v>
      </c>
      <c r="I2" s="11" t="s">
        <v>69</v>
      </c>
      <c r="J2" s="12"/>
    </row>
    <row r="3" spans="2:10" x14ac:dyDescent="0.2">
      <c r="B3" s="2" t="s">
        <v>104</v>
      </c>
    </row>
    <row r="19" spans="2:10" x14ac:dyDescent="0.2">
      <c r="B19" s="2" t="s">
        <v>78</v>
      </c>
    </row>
    <row r="20" spans="2:10" ht="15" customHeight="1" x14ac:dyDescent="0.2">
      <c r="B20" s="93" t="s">
        <v>74</v>
      </c>
      <c r="C20" s="93"/>
      <c r="D20" s="93"/>
      <c r="E20" s="93"/>
      <c r="F20" s="64"/>
      <c r="G20" s="64"/>
      <c r="H20" s="64"/>
      <c r="I20" s="64"/>
    </row>
    <row r="21" spans="2:10" ht="33" customHeight="1" x14ac:dyDescent="0.2">
      <c r="B21" s="93"/>
      <c r="C21" s="93"/>
      <c r="D21" s="93"/>
      <c r="E21" s="93"/>
      <c r="F21" s="64"/>
      <c r="G21" s="64"/>
      <c r="H21" s="64"/>
      <c r="I21" s="64"/>
    </row>
    <row r="22" spans="2:10" x14ac:dyDescent="0.2">
      <c r="J22" s="15"/>
    </row>
    <row r="24" spans="2:10" x14ac:dyDescent="0.2">
      <c r="B24" s="2" t="s">
        <v>49</v>
      </c>
    </row>
    <row r="25" spans="2:10" ht="47.25" x14ac:dyDescent="0.2">
      <c r="B25" s="13" t="s">
        <v>50</v>
      </c>
      <c r="C25" s="14" t="s">
        <v>51</v>
      </c>
      <c r="D25" s="14" t="s">
        <v>70</v>
      </c>
      <c r="E25" s="14" t="s">
        <v>71</v>
      </c>
    </row>
    <row r="26" spans="2:10" x14ac:dyDescent="0.2">
      <c r="B26" s="2" t="s">
        <v>52</v>
      </c>
      <c r="C26" s="21">
        <v>300000000</v>
      </c>
      <c r="D26" s="21"/>
      <c r="E26" s="25"/>
    </row>
    <row r="27" spans="2:10" x14ac:dyDescent="0.2">
      <c r="B27" s="2" t="s">
        <v>36</v>
      </c>
      <c r="C27" s="21">
        <v>84531885</v>
      </c>
      <c r="D27" s="21">
        <f>C27-$C$26</f>
        <v>-215468115</v>
      </c>
      <c r="E27" s="30">
        <f>D27/C26</f>
        <v>-0.71822704999999998</v>
      </c>
      <c r="J27" s="26"/>
    </row>
    <row r="28" spans="2:10" x14ac:dyDescent="0.2">
      <c r="B28" s="2" t="s">
        <v>37</v>
      </c>
      <c r="C28" s="21">
        <v>91481696</v>
      </c>
      <c r="D28" s="21">
        <f>C28-$C$26</f>
        <v>-208518304</v>
      </c>
      <c r="E28" s="30">
        <f>D28/C26</f>
        <v>-0.69506101333333337</v>
      </c>
      <c r="J28" s="22"/>
    </row>
    <row r="29" spans="2:10" x14ac:dyDescent="0.2">
      <c r="B29" s="2" t="s">
        <v>38</v>
      </c>
      <c r="C29" s="21">
        <v>101153630.00000003</v>
      </c>
      <c r="D29" s="21">
        <f>C29-$C$26</f>
        <v>-198846369.99999997</v>
      </c>
      <c r="E29" s="30">
        <f>D29/C26</f>
        <v>-0.6628212333333332</v>
      </c>
      <c r="J29" s="26"/>
    </row>
    <row r="30" spans="2:10" x14ac:dyDescent="0.2">
      <c r="B30" s="37" t="s">
        <v>39</v>
      </c>
      <c r="C30" s="24">
        <v>99893877</v>
      </c>
      <c r="D30" s="24">
        <f>C30-$C$26</f>
        <v>-200106123</v>
      </c>
      <c r="E30" s="30">
        <f>D30/C26</f>
        <v>-0.66702041000000001</v>
      </c>
      <c r="J30" s="38"/>
    </row>
    <row r="31" spans="2:10" x14ac:dyDescent="0.2">
      <c r="B31" s="37" t="s">
        <v>76</v>
      </c>
      <c r="C31" s="58">
        <v>98819469</v>
      </c>
      <c r="D31" s="58">
        <f>C31-C26</f>
        <v>-201180531</v>
      </c>
      <c r="E31" s="59">
        <f>D31/C26</f>
        <v>-0.67060176999999999</v>
      </c>
      <c r="J31" s="47"/>
    </row>
    <row r="32" spans="2:10" x14ac:dyDescent="0.2">
      <c r="B32" s="37" t="s">
        <v>79</v>
      </c>
      <c r="C32" s="58">
        <v>93498963.99999997</v>
      </c>
      <c r="D32" s="58">
        <f>C32-C26</f>
        <v>-206501036.00000003</v>
      </c>
      <c r="E32" s="59">
        <f>D32/C26</f>
        <v>-0.68833678666666676</v>
      </c>
      <c r="J32" s="47"/>
    </row>
    <row r="33" spans="2:10" x14ac:dyDescent="0.2">
      <c r="B33" s="17" t="s">
        <v>102</v>
      </c>
      <c r="C33" s="27">
        <v>80480957</v>
      </c>
      <c r="D33" s="39">
        <f>C33-C26</f>
        <v>-219519043</v>
      </c>
      <c r="E33" s="46">
        <f>D33/C26</f>
        <v>-0.7317301433333333</v>
      </c>
      <c r="J33" s="37"/>
    </row>
    <row r="34" spans="2:10" x14ac:dyDescent="0.2">
      <c r="D34" s="15"/>
    </row>
    <row r="35" spans="2:10" x14ac:dyDescent="0.2">
      <c r="D35" s="16"/>
    </row>
  </sheetData>
  <mergeCells count="1">
    <mergeCell ref="B20:E21"/>
  </mergeCells>
  <hyperlinks>
    <hyperlink ref="I2" location="Contents!A1" display="back to contents"/>
  </hyperlinks>
  <pageMargins left="0.7" right="0.7" top="0.75" bottom="0.75" header="0.3" footer="0.3"/>
  <pageSetup paperSize="9"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7"/>
  <sheetViews>
    <sheetView zoomScale="85" zoomScaleNormal="85" workbookViewId="0"/>
  </sheetViews>
  <sheetFormatPr defaultColWidth="9.140625" defaultRowHeight="15" x14ac:dyDescent="0.2"/>
  <cols>
    <col min="1" max="1" width="9.140625" style="66"/>
    <col min="2" max="5" width="17.140625" style="66" customWidth="1"/>
    <col min="6" max="6" width="9" style="66" customWidth="1"/>
    <col min="7" max="9" width="9.140625" style="66"/>
    <col min="10" max="10" width="38.42578125" style="66" customWidth="1"/>
    <col min="11" max="13" width="9.140625" style="66"/>
    <col min="14" max="14" width="19.42578125" style="66" customWidth="1"/>
    <col min="15" max="15" width="11.7109375" style="66" customWidth="1"/>
    <col min="16" max="16384" width="9.140625" style="66"/>
  </cols>
  <sheetData>
    <row r="2" spans="2:10" ht="15.75" x14ac:dyDescent="0.25">
      <c r="B2" s="65" t="s">
        <v>72</v>
      </c>
      <c r="I2" s="67" t="s">
        <v>69</v>
      </c>
      <c r="J2" s="68"/>
    </row>
    <row r="3" spans="2:10" x14ac:dyDescent="0.2">
      <c r="B3" s="66" t="s">
        <v>103</v>
      </c>
    </row>
    <row r="23" spans="2:10" ht="21.75" customHeight="1" x14ac:dyDescent="0.2">
      <c r="B23" s="95" t="s">
        <v>93</v>
      </c>
      <c r="C23" s="95"/>
      <c r="D23" s="95"/>
      <c r="E23" s="95"/>
      <c r="F23" s="69"/>
      <c r="G23" s="69"/>
      <c r="H23" s="69"/>
      <c r="I23" s="69"/>
    </row>
    <row r="24" spans="2:10" ht="21.75" customHeight="1" x14ac:dyDescent="0.2">
      <c r="B24" s="95"/>
      <c r="C24" s="95"/>
      <c r="D24" s="95"/>
      <c r="E24" s="95"/>
      <c r="F24" s="69"/>
      <c r="G24" s="69"/>
      <c r="H24" s="69"/>
      <c r="I24" s="69"/>
    </row>
    <row r="25" spans="2:10" x14ac:dyDescent="0.2">
      <c r="J25" s="70"/>
    </row>
    <row r="26" spans="2:10" x14ac:dyDescent="0.2">
      <c r="B26" s="66" t="s">
        <v>86</v>
      </c>
    </row>
    <row r="27" spans="2:10" ht="47.25" x14ac:dyDescent="0.2">
      <c r="B27" s="71" t="s">
        <v>50</v>
      </c>
      <c r="C27" s="72" t="s">
        <v>87</v>
      </c>
      <c r="D27" s="72" t="s">
        <v>88</v>
      </c>
      <c r="E27" s="72" t="s">
        <v>51</v>
      </c>
    </row>
    <row r="28" spans="2:10" x14ac:dyDescent="0.2">
      <c r="B28" s="66" t="s">
        <v>37</v>
      </c>
      <c r="C28" s="80">
        <f>Table2!C11</f>
        <v>87242263</v>
      </c>
      <c r="D28" s="80">
        <f>Table3!C11</f>
        <v>4239433</v>
      </c>
      <c r="E28" s="80">
        <f>SUM(C28:D28)</f>
        <v>91481696</v>
      </c>
      <c r="F28" s="70"/>
      <c r="J28" s="74"/>
    </row>
    <row r="29" spans="2:10" x14ac:dyDescent="0.2">
      <c r="B29" s="66" t="s">
        <v>38</v>
      </c>
      <c r="C29" s="80">
        <f>Table2!D11</f>
        <v>88682717</v>
      </c>
      <c r="D29" s="80">
        <f>Table3!D11</f>
        <v>12470913</v>
      </c>
      <c r="E29" s="80">
        <f t="shared" ref="E29:E32" si="0">SUM(C29:D29)</f>
        <v>101153630</v>
      </c>
      <c r="F29" s="70"/>
      <c r="J29" s="73"/>
    </row>
    <row r="30" spans="2:10" x14ac:dyDescent="0.2">
      <c r="B30" s="75" t="s">
        <v>39</v>
      </c>
      <c r="C30" s="80">
        <f>Table2!E11</f>
        <v>87991225</v>
      </c>
      <c r="D30" s="80">
        <f>Table3!E11</f>
        <v>11902652</v>
      </c>
      <c r="E30" s="80">
        <f t="shared" si="0"/>
        <v>99893877</v>
      </c>
      <c r="J30" s="76"/>
    </row>
    <row r="31" spans="2:10" x14ac:dyDescent="0.2">
      <c r="B31" s="75" t="s">
        <v>76</v>
      </c>
      <c r="C31" s="80">
        <f>Table2!F11</f>
        <v>78371239.00000003</v>
      </c>
      <c r="D31" s="80">
        <f>Table3!F11</f>
        <v>20448229.999999978</v>
      </c>
      <c r="E31" s="80">
        <f>SUM(C31:D31)</f>
        <v>98819469</v>
      </c>
      <c r="J31" s="77"/>
    </row>
    <row r="32" spans="2:10" x14ac:dyDescent="0.2">
      <c r="B32" s="75" t="s">
        <v>79</v>
      </c>
      <c r="C32" s="80">
        <f>Table2!G11</f>
        <v>60425290.999999993</v>
      </c>
      <c r="D32" s="80">
        <f>Table3!G11</f>
        <v>33073673.00000003</v>
      </c>
      <c r="E32" s="80">
        <f t="shared" si="0"/>
        <v>93498964.00000003</v>
      </c>
      <c r="J32" s="77"/>
    </row>
    <row r="33" spans="2:10" x14ac:dyDescent="0.2">
      <c r="B33" s="78" t="s">
        <v>102</v>
      </c>
      <c r="C33" s="81">
        <f>Table2!H11</f>
        <v>38269054</v>
      </c>
      <c r="D33" s="81">
        <f>Table3!H11</f>
        <v>42211902.999999978</v>
      </c>
      <c r="E33" s="81">
        <f t="shared" ref="E33" si="1">SUM(C33:D33)</f>
        <v>80480956.99999997</v>
      </c>
      <c r="J33" s="77"/>
    </row>
    <row r="34" spans="2:10" x14ac:dyDescent="0.2">
      <c r="J34" s="75"/>
    </row>
    <row r="35" spans="2:10" x14ac:dyDescent="0.2">
      <c r="B35" s="79" t="s">
        <v>60</v>
      </c>
      <c r="D35" s="70"/>
      <c r="E35" s="70"/>
      <c r="F35" s="70"/>
    </row>
    <row r="36" spans="2:10" x14ac:dyDescent="0.2">
      <c r="B36" s="79" t="s">
        <v>61</v>
      </c>
      <c r="D36" s="70"/>
      <c r="E36" s="70"/>
      <c r="F36" s="70"/>
    </row>
    <row r="37" spans="2:10" x14ac:dyDescent="0.2">
      <c r="B37" s="79" t="s">
        <v>62</v>
      </c>
      <c r="D37" s="70"/>
      <c r="E37" s="70"/>
      <c r="F37" s="70"/>
    </row>
  </sheetData>
  <mergeCells count="1">
    <mergeCell ref="B23:E24"/>
  </mergeCells>
  <hyperlinks>
    <hyperlink ref="I2" location="Contents!A1" display="back to contents"/>
  </hyperlinks>
  <pageMargins left="0.7" right="0.7" top="0.75" bottom="0.75" header="0.3" footer="0.3"/>
  <pageSetup paperSize="9"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64"/>
  <sheetViews>
    <sheetView showGridLines="0" zoomScale="85" zoomScaleNormal="85" workbookViewId="0"/>
  </sheetViews>
  <sheetFormatPr defaultColWidth="9.140625" defaultRowHeight="15" x14ac:dyDescent="0.2"/>
  <cols>
    <col min="1" max="1" width="9.140625" style="2"/>
    <col min="2" max="10" width="15.5703125" style="2" customWidth="1"/>
    <col min="11" max="11" width="17.28515625" style="2" bestFit="1" customWidth="1"/>
    <col min="12" max="16384" width="9.140625" style="2"/>
  </cols>
  <sheetData>
    <row r="2" spans="2:11" ht="15.75" x14ac:dyDescent="0.25">
      <c r="B2" s="4" t="s">
        <v>94</v>
      </c>
      <c r="K2" s="11" t="s">
        <v>69</v>
      </c>
    </row>
    <row r="3" spans="2:11" x14ac:dyDescent="0.2">
      <c r="B3" s="2" t="s">
        <v>105</v>
      </c>
    </row>
    <row r="30" spans="2:6" x14ac:dyDescent="0.2">
      <c r="B30" s="2" t="s">
        <v>53</v>
      </c>
    </row>
    <row r="32" spans="2:6" ht="15.75" x14ac:dyDescent="0.2">
      <c r="B32" s="18" t="s">
        <v>50</v>
      </c>
      <c r="C32" s="18" t="s">
        <v>45</v>
      </c>
      <c r="D32" s="19" t="s">
        <v>54</v>
      </c>
      <c r="E32" s="19" t="s">
        <v>55</v>
      </c>
      <c r="F32" s="19" t="s">
        <v>46</v>
      </c>
    </row>
    <row r="33" spans="2:6" x14ac:dyDescent="0.2">
      <c r="B33" s="96" t="s">
        <v>36</v>
      </c>
      <c r="C33" s="6" t="s">
        <v>56</v>
      </c>
      <c r="D33" s="28"/>
      <c r="E33" s="28"/>
      <c r="F33" s="28">
        <v>19413991</v>
      </c>
    </row>
    <row r="34" spans="2:6" x14ac:dyDescent="0.2">
      <c r="B34" s="97"/>
      <c r="C34" s="7" t="s">
        <v>57</v>
      </c>
      <c r="D34" s="24"/>
      <c r="E34" s="24"/>
      <c r="F34" s="24">
        <v>21627272</v>
      </c>
    </row>
    <row r="35" spans="2:6" x14ac:dyDescent="0.2">
      <c r="B35" s="97"/>
      <c r="C35" s="7" t="s">
        <v>58</v>
      </c>
      <c r="D35" s="24"/>
      <c r="E35" s="24"/>
      <c r="F35" s="24">
        <v>24004619</v>
      </c>
    </row>
    <row r="36" spans="2:6" x14ac:dyDescent="0.2">
      <c r="B36" s="98"/>
      <c r="C36" s="8" t="s">
        <v>59</v>
      </c>
      <c r="D36" s="27"/>
      <c r="E36" s="27"/>
      <c r="F36" s="27">
        <v>19486003</v>
      </c>
    </row>
    <row r="37" spans="2:6" x14ac:dyDescent="0.2">
      <c r="B37" s="96" t="s">
        <v>37</v>
      </c>
      <c r="C37" s="6" t="s">
        <v>56</v>
      </c>
      <c r="D37" s="28">
        <v>21183724</v>
      </c>
      <c r="E37" s="28">
        <v>579127</v>
      </c>
      <c r="F37" s="28">
        <v>21762851</v>
      </c>
    </row>
    <row r="38" spans="2:6" x14ac:dyDescent="0.2">
      <c r="B38" s="97"/>
      <c r="C38" s="7" t="s">
        <v>57</v>
      </c>
      <c r="D38" s="24">
        <v>21915163</v>
      </c>
      <c r="E38" s="24">
        <v>651316</v>
      </c>
      <c r="F38" s="24">
        <v>22566479</v>
      </c>
    </row>
    <row r="39" spans="2:6" x14ac:dyDescent="0.2">
      <c r="B39" s="97"/>
      <c r="C39" s="7" t="s">
        <v>58</v>
      </c>
      <c r="D39" s="24">
        <v>24143674</v>
      </c>
      <c r="E39" s="24">
        <v>619702</v>
      </c>
      <c r="F39" s="24">
        <v>24763376</v>
      </c>
    </row>
    <row r="40" spans="2:6" x14ac:dyDescent="0.2">
      <c r="B40" s="98"/>
      <c r="C40" s="8" t="s">
        <v>59</v>
      </c>
      <c r="D40" s="27">
        <v>19999702</v>
      </c>
      <c r="E40" s="27">
        <v>2389288</v>
      </c>
      <c r="F40" s="27">
        <v>22388990</v>
      </c>
    </row>
    <row r="41" spans="2:6" x14ac:dyDescent="0.2">
      <c r="B41" s="96" t="s">
        <v>38</v>
      </c>
      <c r="C41" s="6" t="s">
        <v>56</v>
      </c>
      <c r="D41" s="28">
        <v>22232689.999999993</v>
      </c>
      <c r="E41" s="28">
        <v>2989039.9999999986</v>
      </c>
      <c r="F41" s="28">
        <v>25221730.000000011</v>
      </c>
    </row>
    <row r="42" spans="2:6" x14ac:dyDescent="0.2">
      <c r="B42" s="97"/>
      <c r="C42" s="7" t="s">
        <v>57</v>
      </c>
      <c r="D42" s="24">
        <v>22400969.999999989</v>
      </c>
      <c r="E42" s="24">
        <v>3055151.9999999986</v>
      </c>
      <c r="F42" s="24">
        <v>25456122.000000004</v>
      </c>
    </row>
    <row r="43" spans="2:6" x14ac:dyDescent="0.2">
      <c r="B43" s="97"/>
      <c r="C43" s="7" t="s">
        <v>58</v>
      </c>
      <c r="D43" s="24">
        <v>24341474.000000004</v>
      </c>
      <c r="E43" s="24">
        <v>3422558.0000000009</v>
      </c>
      <c r="F43" s="24">
        <v>27764032.000000034</v>
      </c>
    </row>
    <row r="44" spans="2:6" x14ac:dyDescent="0.2">
      <c r="B44" s="98"/>
      <c r="C44" s="8" t="s">
        <v>59</v>
      </c>
      <c r="D44" s="27">
        <v>19707582.999999993</v>
      </c>
      <c r="E44" s="27">
        <v>3004163.0000000009</v>
      </c>
      <c r="F44" s="27">
        <v>22711745.999999981</v>
      </c>
    </row>
    <row r="45" spans="2:6" x14ac:dyDescent="0.2">
      <c r="B45" s="97" t="s">
        <v>39</v>
      </c>
      <c r="C45" s="7" t="s">
        <v>56</v>
      </c>
      <c r="D45" s="24">
        <v>21559154.000000015</v>
      </c>
      <c r="E45" s="24">
        <v>2948967.9999999991</v>
      </c>
      <c r="F45" s="24">
        <v>24508122.000000015</v>
      </c>
    </row>
    <row r="46" spans="2:6" x14ac:dyDescent="0.2">
      <c r="B46" s="97"/>
      <c r="C46" s="7" t="s">
        <v>57</v>
      </c>
      <c r="D46" s="24">
        <v>21960216.999999966</v>
      </c>
      <c r="E46" s="24">
        <v>2851436</v>
      </c>
      <c r="F46" s="24">
        <v>24811652.999999966</v>
      </c>
    </row>
    <row r="47" spans="2:6" x14ac:dyDescent="0.2">
      <c r="B47" s="97"/>
      <c r="C47" s="7" t="s">
        <v>58</v>
      </c>
      <c r="D47" s="24">
        <v>25134752.999999981</v>
      </c>
      <c r="E47" s="24">
        <v>3317566.9999999972</v>
      </c>
      <c r="F47" s="24">
        <v>28452319.999999978</v>
      </c>
    </row>
    <row r="48" spans="2:6" x14ac:dyDescent="0.2">
      <c r="B48" s="97"/>
      <c r="C48" s="7" t="s">
        <v>59</v>
      </c>
      <c r="D48" s="24">
        <v>19337101</v>
      </c>
      <c r="E48" s="24">
        <v>2784681</v>
      </c>
      <c r="F48" s="24">
        <v>22121782</v>
      </c>
    </row>
    <row r="49" spans="2:8" x14ac:dyDescent="0.2">
      <c r="B49" s="96" t="s">
        <v>76</v>
      </c>
      <c r="C49" s="6" t="s">
        <v>56</v>
      </c>
      <c r="D49" s="34">
        <v>21982428.999999993</v>
      </c>
      <c r="E49" s="34">
        <v>2652856.0000000028</v>
      </c>
      <c r="F49" s="34">
        <v>24635285.000000045</v>
      </c>
    </row>
    <row r="50" spans="2:8" x14ac:dyDescent="0.2">
      <c r="B50" s="97"/>
      <c r="C50" s="7" t="s">
        <v>57</v>
      </c>
      <c r="D50" s="29">
        <v>20638357.999999974</v>
      </c>
      <c r="E50" s="29">
        <v>3918646.9999999986</v>
      </c>
      <c r="F50" s="29">
        <v>24557004.999999952</v>
      </c>
    </row>
    <row r="51" spans="2:8" x14ac:dyDescent="0.2">
      <c r="B51" s="97"/>
      <c r="C51" s="7" t="s">
        <v>58</v>
      </c>
      <c r="D51" s="29">
        <v>20169355.00000003</v>
      </c>
      <c r="E51" s="29">
        <v>7262924</v>
      </c>
      <c r="F51" s="29">
        <v>27432278.999999989</v>
      </c>
      <c r="G51" s="15"/>
      <c r="H51" s="15"/>
    </row>
    <row r="52" spans="2:8" x14ac:dyDescent="0.2">
      <c r="B52" s="98"/>
      <c r="C52" s="8" t="s">
        <v>59</v>
      </c>
      <c r="D52" s="36">
        <v>15581097</v>
      </c>
      <c r="E52" s="36">
        <v>6613803</v>
      </c>
      <c r="F52" s="36">
        <v>22194899.999999978</v>
      </c>
      <c r="H52" s="15"/>
    </row>
    <row r="53" spans="2:8" x14ac:dyDescent="0.2">
      <c r="B53" s="96" t="s">
        <v>79</v>
      </c>
      <c r="C53" s="6" t="s">
        <v>56</v>
      </c>
      <c r="D53" s="15">
        <v>17134321.999999989</v>
      </c>
      <c r="E53" s="34">
        <v>6720063</v>
      </c>
      <c r="F53" s="29">
        <v>23854384.999999978</v>
      </c>
      <c r="G53" s="15"/>
    </row>
    <row r="54" spans="2:8" x14ac:dyDescent="0.2">
      <c r="B54" s="97"/>
      <c r="C54" s="7" t="s">
        <v>57</v>
      </c>
      <c r="D54" s="15">
        <v>16542143.000000011</v>
      </c>
      <c r="E54" s="29">
        <v>6924001.0000000037</v>
      </c>
      <c r="F54" s="29">
        <v>23466143.999999985</v>
      </c>
      <c r="G54" s="15"/>
    </row>
    <row r="55" spans="2:8" x14ac:dyDescent="0.2">
      <c r="B55" s="97"/>
      <c r="C55" s="7" t="s">
        <v>58</v>
      </c>
      <c r="D55" s="29">
        <v>16191427.999999998</v>
      </c>
      <c r="E55" s="29">
        <v>9854372</v>
      </c>
      <c r="F55" s="29">
        <v>26045800.000000022</v>
      </c>
      <c r="G55" s="15"/>
      <c r="H55" s="15"/>
    </row>
    <row r="56" spans="2:8" x14ac:dyDescent="0.2">
      <c r="B56" s="98"/>
      <c r="C56" s="8" t="s">
        <v>59</v>
      </c>
      <c r="D56" s="36">
        <v>10557397.999999993</v>
      </c>
      <c r="E56" s="36">
        <v>9575236.9999999981</v>
      </c>
      <c r="F56" s="36">
        <v>20132634.999999993</v>
      </c>
      <c r="G56" s="15"/>
      <c r="H56" s="15"/>
    </row>
    <row r="57" spans="2:8" x14ac:dyDescent="0.2">
      <c r="B57" s="96" t="s">
        <v>102</v>
      </c>
      <c r="C57" s="6" t="s">
        <v>56</v>
      </c>
      <c r="D57" s="15">
        <v>11588853.000000011</v>
      </c>
      <c r="E57" s="34">
        <v>10493837.999999998</v>
      </c>
      <c r="F57" s="29">
        <v>22082691.000000022</v>
      </c>
      <c r="G57" s="15"/>
    </row>
    <row r="58" spans="2:8" x14ac:dyDescent="0.2">
      <c r="B58" s="97"/>
      <c r="C58" s="7" t="s">
        <v>57</v>
      </c>
      <c r="D58" s="15">
        <v>10837871.000000002</v>
      </c>
      <c r="E58" s="29">
        <v>10400254.999999985</v>
      </c>
      <c r="F58" s="29">
        <v>21238126</v>
      </c>
      <c r="G58" s="15"/>
    </row>
    <row r="59" spans="2:8" x14ac:dyDescent="0.2">
      <c r="B59" s="97"/>
      <c r="C59" s="7" t="s">
        <v>58</v>
      </c>
      <c r="D59" s="29">
        <v>10526862.999999985</v>
      </c>
      <c r="E59" s="29">
        <v>11606366.999999998</v>
      </c>
      <c r="F59" s="29">
        <v>22133229.999999989</v>
      </c>
      <c r="G59" s="15"/>
      <c r="H59" s="15"/>
    </row>
    <row r="60" spans="2:8" x14ac:dyDescent="0.2">
      <c r="B60" s="98"/>
      <c r="C60" s="8" t="s">
        <v>59</v>
      </c>
      <c r="D60" s="36">
        <v>5315467</v>
      </c>
      <c r="E60" s="36">
        <v>9711443</v>
      </c>
      <c r="F60" s="36">
        <v>15026909.999999989</v>
      </c>
      <c r="G60" s="15"/>
      <c r="H60" s="15"/>
    </row>
    <row r="62" spans="2:8" x14ac:dyDescent="0.2">
      <c r="B62" s="9" t="s">
        <v>60</v>
      </c>
      <c r="D62" s="15"/>
      <c r="E62" s="15"/>
      <c r="F62" s="15"/>
    </row>
    <row r="63" spans="2:8" x14ac:dyDescent="0.2">
      <c r="B63" s="9" t="s">
        <v>61</v>
      </c>
      <c r="D63" s="15"/>
      <c r="E63" s="15"/>
      <c r="F63" s="15"/>
    </row>
    <row r="64" spans="2:8" x14ac:dyDescent="0.2">
      <c r="B64" s="9" t="s">
        <v>62</v>
      </c>
      <c r="D64" s="15"/>
      <c r="E64" s="15"/>
      <c r="F64" s="15"/>
    </row>
  </sheetData>
  <mergeCells count="7">
    <mergeCell ref="B57:B60"/>
    <mergeCell ref="B33:B36"/>
    <mergeCell ref="B37:B40"/>
    <mergeCell ref="B41:B44"/>
    <mergeCell ref="B45:B48"/>
    <mergeCell ref="B53:B56"/>
    <mergeCell ref="B49:B52"/>
  </mergeCells>
  <hyperlinks>
    <hyperlink ref="K2" location="Contents!A1" display="back to contents"/>
  </hyperlinks>
  <pageMargins left="0.7" right="0.7"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vt:lpstr>
      <vt:lpstr>Contents</vt:lpstr>
      <vt:lpstr>Table1 </vt:lpstr>
      <vt:lpstr>Table2</vt:lpstr>
      <vt:lpstr>Table3</vt:lpstr>
      <vt:lpstr>Table4</vt:lpstr>
      <vt:lpstr>Figure1</vt:lpstr>
      <vt:lpstr>Figure2</vt:lpstr>
      <vt:lpstr>Figure3</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Terence Johnston</dc:creator>
  <cp:lastModifiedBy>David Finlay</cp:lastModifiedBy>
  <cp:lastPrinted>2019-08-20T10:31:13Z</cp:lastPrinted>
  <dcterms:created xsi:type="dcterms:W3CDTF">2017-07-24T09:51:56Z</dcterms:created>
  <dcterms:modified xsi:type="dcterms:W3CDTF">2020-08-26T11:13:05Z</dcterms:modified>
</cp:coreProperties>
</file>