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556719\RECORDS-NI_7.1.2\Offline Records (RN)\NIEA ~ Statistics &amp; Research Management - Publications - Environment(2)\"/>
    </mc:Choice>
  </mc:AlternateContent>
  <bookViews>
    <workbookView xWindow="0" yWindow="0" windowWidth="27315" windowHeight="11250"/>
  </bookViews>
  <sheets>
    <sheet name="Cover " sheetId="1" r:id="rId1"/>
    <sheet name="Contents" sheetId="2" r:id="rId2"/>
    <sheet name="Table1 " sheetId="3" r:id="rId3"/>
    <sheet name="Table2" sheetId="4" r:id="rId4"/>
    <sheet name="Table3" sheetId="5" r:id="rId5"/>
    <sheet name="Figure1" sheetId="8" r:id="rId6"/>
    <sheet name="Figure2" sheetId="9"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8" l="1"/>
  <c r="D29" i="8" l="1"/>
  <c r="D28" i="8"/>
  <c r="E28" i="8" s="1"/>
  <c r="E27" i="8"/>
  <c r="D27" i="8"/>
  <c r="D26" i="8"/>
  <c r="E26" i="8" s="1"/>
  <c r="F11" i="4" l="1"/>
  <c r="G10" i="3"/>
  <c r="H10" i="3" s="1"/>
  <c r="G9" i="3"/>
  <c r="H9" i="3" s="1"/>
  <c r="G8" i="3"/>
  <c r="H8" i="3" s="1"/>
  <c r="G7" i="3"/>
  <c r="H7" i="3" s="1"/>
  <c r="E11" i="5" l="1"/>
  <c r="F10" i="5"/>
  <c r="G10" i="5" s="1"/>
  <c r="G9" i="5"/>
  <c r="F9" i="5"/>
  <c r="F8" i="5"/>
  <c r="G8" i="5" s="1"/>
  <c r="G7" i="5"/>
  <c r="F7" i="5"/>
  <c r="E11" i="4"/>
  <c r="F10" i="4"/>
  <c r="G10" i="4" s="1"/>
  <c r="F9" i="4"/>
  <c r="G9" i="4" s="1"/>
  <c r="F8" i="4"/>
  <c r="G8" i="4" s="1"/>
  <c r="F7" i="4"/>
  <c r="G11" i="4" s="1"/>
  <c r="C11" i="3"/>
  <c r="D11" i="3"/>
  <c r="E11" i="3"/>
  <c r="F11" i="3"/>
  <c r="F11" i="5" l="1"/>
  <c r="G11" i="5" s="1"/>
  <c r="G11" i="3"/>
  <c r="H11" i="3" s="1"/>
  <c r="G7" i="4"/>
</calcChain>
</file>

<file path=xl/sharedStrings.xml><?xml version="1.0" encoding="utf-8"?>
<sst xmlns="http://schemas.openxmlformats.org/spreadsheetml/2006/main" count="145" uniqueCount="88">
  <si>
    <t>data and charts</t>
  </si>
  <si>
    <t>Date of publication:</t>
  </si>
  <si>
    <t>Coverage:</t>
  </si>
  <si>
    <t>Northern Ireland</t>
  </si>
  <si>
    <t>Theme:</t>
  </si>
  <si>
    <t>Agriculture and Environment</t>
  </si>
  <si>
    <t>Frequency:</t>
  </si>
  <si>
    <t>Annual</t>
  </si>
  <si>
    <t>Reporting period:</t>
  </si>
  <si>
    <t>National Statistics data:</t>
  </si>
  <si>
    <t>No</t>
  </si>
  <si>
    <t>Statistician:</t>
  </si>
  <si>
    <t>Telephone:</t>
  </si>
  <si>
    <t>Email:</t>
  </si>
  <si>
    <t>env.stats@daera-ni.gov.uk</t>
  </si>
  <si>
    <t>URL:</t>
  </si>
  <si>
    <t>https://www.daera-ni.gov.uk/publications/carrier-bag-levy-annual-statistics</t>
  </si>
  <si>
    <t>Address:</t>
  </si>
  <si>
    <t>Statistics and Analytical Services Branch</t>
  </si>
  <si>
    <t>Department of Agriculture, Environment and Rural Affairs</t>
  </si>
  <si>
    <t>Room 816, Dundonald House</t>
  </si>
  <si>
    <t>Upper Newtownards Road</t>
  </si>
  <si>
    <t>Ballymiscaw</t>
  </si>
  <si>
    <t>Belfast BT4 3SB</t>
  </si>
  <si>
    <t>1 April 2016 to 31 March 2017</t>
  </si>
  <si>
    <t>Contents</t>
  </si>
  <si>
    <t>Reference</t>
  </si>
  <si>
    <t>Type</t>
  </si>
  <si>
    <t>Table 1</t>
  </si>
  <si>
    <t>Data table</t>
  </si>
  <si>
    <t>Table 2</t>
  </si>
  <si>
    <t>Table 3</t>
  </si>
  <si>
    <t>Figure 1</t>
  </si>
  <si>
    <t xml:space="preserve">Title </t>
  </si>
  <si>
    <t xml:space="preserve">Figure 2 </t>
  </si>
  <si>
    <t xml:space="preserve">Carrier bags dispensed by year </t>
  </si>
  <si>
    <t xml:space="preserve">Carrier bags dispensed by rate </t>
  </si>
  <si>
    <t xml:space="preserve">Line chart </t>
  </si>
  <si>
    <t>2013/14</t>
  </si>
  <si>
    <t>2014/15</t>
  </si>
  <si>
    <t>2015/16</t>
  </si>
  <si>
    <t>2016/17</t>
  </si>
  <si>
    <t>April to June</t>
  </si>
  <si>
    <t>July to September</t>
  </si>
  <si>
    <t>October to December</t>
  </si>
  <si>
    <t>January to March</t>
  </si>
  <si>
    <t xml:space="preserve">Total </t>
  </si>
  <si>
    <t>Northern Ireland, 2013/14 to 2016/17</t>
  </si>
  <si>
    <t>Quarter</t>
  </si>
  <si>
    <t>Total</t>
  </si>
  <si>
    <t xml:space="preserve">Table 3: Upper rate carrier bags dispensed by quarter </t>
  </si>
  <si>
    <t>Percentage change in latest year</t>
  </si>
  <si>
    <t>* estimated figure for 2012 calendar year</t>
  </si>
  <si>
    <t>The data for Figure 1 was taken from Table 1.</t>
  </si>
  <si>
    <t>Year</t>
  </si>
  <si>
    <t>Total carrier bags dispensed</t>
  </si>
  <si>
    <t>2012*</t>
  </si>
  <si>
    <t>Northern Ireland, Q1 2013/14 to Q4 2016/17</t>
  </si>
  <si>
    <t>The data for Figure 2 was taken from Tables 1, 2 and 3.</t>
  </si>
  <si>
    <t>Lower rate</t>
  </si>
  <si>
    <t>Upper rate</t>
  </si>
  <si>
    <t>Q1</t>
  </si>
  <si>
    <t>Q2</t>
  </si>
  <si>
    <t>Q3</t>
  </si>
  <si>
    <t>Q4</t>
  </si>
  <si>
    <t>As notified to the Department by 30th June each financial year.</t>
  </si>
  <si>
    <t>Bags at the upper rate are those which have had a price added by the retailer in advance of the 5p levy being applied.</t>
  </si>
  <si>
    <t>Bags at the lower rate are those only costing the customer the 5p levy.</t>
  </si>
  <si>
    <t>Table 1: Carrier bags dispensed by quarter and year</t>
  </si>
  <si>
    <t>Northern Ireland carrier bag levy statistics 2016/17</t>
  </si>
  <si>
    <t>This spreadsheet contains the tables and charts used in the Northern Ireland carrier bag levy statistics 2016/17.</t>
  </si>
  <si>
    <t>24 August 2017</t>
  </si>
  <si>
    <t>Table 2: Lower rate carrier bags dispensed by quarter and year</t>
  </si>
  <si>
    <t>Carrier bags dispensed by quarter and year</t>
  </si>
  <si>
    <t>Lower Rate Carrier bags dispensed by quarter and year</t>
  </si>
  <si>
    <t>Upper rate carrier bags dispensed by quarter and year</t>
  </si>
  <si>
    <t>Figure 1: Carrier bags dispensed by year</t>
  </si>
  <si>
    <t>back to contents</t>
  </si>
  <si>
    <t>Northern Ireland, 2012 to 2016/17</t>
  </si>
  <si>
    <t>Difference from 2012 baseline</t>
  </si>
  <si>
    <t>Percentage change from 2012 baseline</t>
  </si>
  <si>
    <t>Figure 2: Carrier bags dispensed by rate</t>
  </si>
  <si>
    <t>Difference in latest year</t>
  </si>
  <si>
    <t xml:space="preserve">From 19 January 2015 the levy was extended. See the Background to Regulations section for more information.  The effect of this change on the numbers dispensed is discussed in more detail in the 2015/16 carrier bag levy report, available from https://www.daera-ni.gov.uk/publications/carrier-bag-levy-annual-statistics </t>
  </si>
  <si>
    <t>Note: The scope of the carrier bay levy was extended during the last quarter of 2014/15. This contributed to the increases shown in reported bag numbers after 2013/14.</t>
  </si>
  <si>
    <t>Terry Johnston</t>
  </si>
  <si>
    <t>028 9037 8346</t>
  </si>
  <si>
    <t xml:space="preserve">Bar chart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</si>
</sst>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1"/>
      <color theme="1"/>
      <name val="Calibri"/>
      <family val="2"/>
      <scheme val="minor"/>
    </font>
    <font>
      <b/>
      <sz val="16"/>
      <color theme="1"/>
      <name val="Arial"/>
      <family val="2"/>
    </font>
    <font>
      <sz val="12"/>
      <color theme="1"/>
      <name val="Arial"/>
      <family val="2"/>
    </font>
    <font>
      <sz val="11"/>
      <color theme="1"/>
      <name val="Arial"/>
      <family val="2"/>
    </font>
    <font>
      <b/>
      <sz val="12"/>
      <color theme="1"/>
      <name val="Arial"/>
      <family val="2"/>
    </font>
    <font>
      <u/>
      <sz val="11"/>
      <color theme="10"/>
      <name val="Calibri"/>
      <family val="2"/>
    </font>
    <font>
      <u/>
      <sz val="12"/>
      <color theme="10"/>
      <name val="Arial"/>
      <family val="2"/>
    </font>
    <font>
      <i/>
      <sz val="12"/>
      <color theme="1"/>
      <name val="Arial"/>
      <family val="2"/>
    </font>
  </fonts>
  <fills count="2">
    <fill>
      <patternFill patternType="none"/>
    </fill>
    <fill>
      <patternFill patternType="gray125"/>
    </fill>
  </fills>
  <borders count="4">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43">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49" fontId="2" fillId="0" borderId="0" xfId="0" applyNumberFormat="1" applyFont="1"/>
    <xf numFmtId="0" fontId="6" fillId="0" borderId="0" xfId="1" applyFont="1" applyAlignment="1" applyProtection="1"/>
    <xf numFmtId="0" fontId="2" fillId="0" borderId="3" xfId="0" applyFont="1" applyBorder="1" applyAlignment="1">
      <alignment horizontal="left"/>
    </xf>
    <xf numFmtId="0" fontId="2" fillId="0" borderId="0" xfId="0" applyFont="1" applyBorder="1" applyAlignment="1">
      <alignment horizontal="left"/>
    </xf>
    <xf numFmtId="0" fontId="2" fillId="0" borderId="2" xfId="0" applyFont="1" applyBorder="1" applyAlignment="1">
      <alignment horizontal="left"/>
    </xf>
    <xf numFmtId="0" fontId="7" fillId="0" borderId="0" xfId="0" applyFont="1" applyAlignment="1">
      <alignment horizontal="left"/>
    </xf>
    <xf numFmtId="0" fontId="4" fillId="0" borderId="1" xfId="0" applyFont="1" applyBorder="1" applyAlignment="1">
      <alignment horizontal="left"/>
    </xf>
    <xf numFmtId="0" fontId="6" fillId="0" borderId="0" xfId="1" applyFont="1" applyAlignment="1" applyProtection="1">
      <alignment horizontal="right"/>
    </xf>
    <xf numFmtId="0" fontId="2" fillId="0" borderId="0" xfId="0" applyFont="1" applyAlignment="1">
      <alignment horizontal="right"/>
    </xf>
    <xf numFmtId="0" fontId="4" fillId="0" borderId="1" xfId="0" applyFont="1" applyBorder="1" applyAlignment="1">
      <alignment vertical="center" wrapText="1"/>
    </xf>
    <xf numFmtId="0" fontId="4" fillId="0" borderId="1" xfId="0" applyFont="1" applyBorder="1" applyAlignment="1">
      <alignment horizontal="right" vertical="center" wrapText="1"/>
    </xf>
    <xf numFmtId="3" fontId="2" fillId="0" borderId="0" xfId="0" applyNumberFormat="1" applyFont="1"/>
    <xf numFmtId="165" fontId="2" fillId="0" borderId="0" xfId="0" applyNumberFormat="1" applyFont="1"/>
    <xf numFmtId="0" fontId="2" fillId="0" borderId="2" xfId="0" applyFont="1" applyBorder="1"/>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0" xfId="0" applyFont="1" applyAlignment="1">
      <alignment horizontal="left"/>
    </xf>
    <xf numFmtId="0" fontId="2" fillId="0" borderId="1" xfId="0" applyFont="1" applyBorder="1" applyAlignment="1">
      <alignment horizontal="left"/>
    </xf>
    <xf numFmtId="3" fontId="2" fillId="0" borderId="0" xfId="0" applyNumberFormat="1" applyFont="1" applyAlignment="1">
      <alignment horizontal="right" vertical="center"/>
    </xf>
    <xf numFmtId="164" fontId="2" fillId="0" borderId="0" xfId="0" applyNumberFormat="1" applyFont="1" applyAlignment="1">
      <alignment horizontal="right" vertical="center"/>
    </xf>
    <xf numFmtId="3" fontId="2" fillId="0" borderId="1" xfId="0" applyNumberFormat="1" applyFont="1" applyBorder="1" applyAlignment="1">
      <alignment horizontal="right" vertical="center"/>
    </xf>
    <xf numFmtId="164" fontId="2" fillId="0" borderId="1" xfId="0" applyNumberFormat="1" applyFont="1" applyBorder="1" applyAlignment="1">
      <alignment horizontal="right" vertical="center"/>
    </xf>
    <xf numFmtId="3" fontId="2" fillId="0" borderId="0" xfId="0" applyNumberFormat="1" applyFont="1" applyAlignment="1">
      <alignment vertical="center"/>
    </xf>
    <xf numFmtId="164" fontId="2" fillId="0" borderId="0" xfId="0" applyNumberFormat="1" applyFont="1" applyAlignment="1">
      <alignment vertical="center"/>
    </xf>
    <xf numFmtId="3" fontId="2" fillId="0" borderId="1" xfId="0" applyNumberFormat="1" applyFont="1" applyBorder="1" applyAlignment="1">
      <alignment vertical="center"/>
    </xf>
    <xf numFmtId="164" fontId="2" fillId="0" borderId="1" xfId="0" applyNumberFormat="1" applyFont="1" applyBorder="1" applyAlignment="1">
      <alignment vertical="center"/>
    </xf>
    <xf numFmtId="3" fontId="2" fillId="0" borderId="0" xfId="0" applyNumberFormat="1" applyFont="1" applyBorder="1" applyAlignment="1">
      <alignment horizontal="right" vertical="center"/>
    </xf>
    <xf numFmtId="164" fontId="2" fillId="0" borderId="0" xfId="0" applyNumberFormat="1" applyFont="1" applyBorder="1" applyAlignment="1">
      <alignment horizontal="right" vertical="center"/>
    </xf>
    <xf numFmtId="0" fontId="2" fillId="0" borderId="0" xfId="0" applyFont="1" applyAlignment="1">
      <alignment horizontal="right" vertical="center"/>
    </xf>
    <xf numFmtId="165" fontId="2" fillId="0" borderId="0" xfId="0" applyNumberFormat="1" applyFont="1" applyAlignment="1">
      <alignment horizontal="right" vertical="center"/>
    </xf>
    <xf numFmtId="3" fontId="2" fillId="0" borderId="2" xfId="0" applyNumberFormat="1" applyFont="1" applyBorder="1" applyAlignment="1">
      <alignment horizontal="right" vertical="center"/>
    </xf>
    <xf numFmtId="165"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0" borderId="2" xfId="0" applyFont="1" applyBorder="1" applyAlignment="1">
      <alignment horizontal="right" vertical="center"/>
    </xf>
    <xf numFmtId="0" fontId="2" fillId="0" borderId="0" xfId="0" applyFont="1" applyAlignment="1">
      <alignment horizontal="left" vertical="top" wrapText="1"/>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Figure1!$B$25:$B$29</c:f>
              <c:strCache>
                <c:ptCount val="5"/>
                <c:pt idx="0">
                  <c:v>2012*</c:v>
                </c:pt>
                <c:pt idx="1">
                  <c:v>2013/14</c:v>
                </c:pt>
                <c:pt idx="2">
                  <c:v>2014/15</c:v>
                </c:pt>
                <c:pt idx="3">
                  <c:v>2015/16</c:v>
                </c:pt>
                <c:pt idx="4">
                  <c:v>2016/17</c:v>
                </c:pt>
              </c:strCache>
            </c:strRef>
          </c:cat>
          <c:val>
            <c:numRef>
              <c:f>Figure1!$C$25:$C$29</c:f>
              <c:numCache>
                <c:formatCode>#,##0</c:formatCode>
                <c:ptCount val="5"/>
                <c:pt idx="0">
                  <c:v>300000000</c:v>
                </c:pt>
                <c:pt idx="1">
                  <c:v>84531885</c:v>
                </c:pt>
                <c:pt idx="2">
                  <c:v>91481696</c:v>
                </c:pt>
                <c:pt idx="3">
                  <c:v>101153630.00000003</c:v>
                </c:pt>
                <c:pt idx="4">
                  <c:v>99893877</c:v>
                </c:pt>
              </c:numCache>
            </c:numRef>
          </c:val>
        </c:ser>
        <c:dLbls>
          <c:showLegendKey val="0"/>
          <c:showVal val="0"/>
          <c:showCatName val="0"/>
          <c:showSerName val="0"/>
          <c:showPercent val="0"/>
          <c:showBubbleSize val="0"/>
        </c:dLbls>
        <c:gapWidth val="50"/>
        <c:axId val="133066648"/>
        <c:axId val="220323304"/>
      </c:barChart>
      <c:catAx>
        <c:axId val="133066648"/>
        <c:scaling>
          <c:orientation val="maxMin"/>
        </c:scaling>
        <c:delete val="0"/>
        <c:axPos val="l"/>
        <c:numFmt formatCode="General" sourceLinked="0"/>
        <c:majorTickMark val="out"/>
        <c:minorTickMark val="none"/>
        <c:tickLblPos val="nextTo"/>
        <c:txPr>
          <a:bodyPr/>
          <a:lstStyle/>
          <a:p>
            <a:pPr>
              <a:defRPr sz="1200">
                <a:latin typeface="Arial" pitchFamily="34" charset="0"/>
                <a:cs typeface="Arial" pitchFamily="34" charset="0"/>
              </a:defRPr>
            </a:pPr>
            <a:endParaRPr lang="en-US"/>
          </a:p>
        </c:txPr>
        <c:crossAx val="220323304"/>
        <c:crosses val="autoZero"/>
        <c:auto val="1"/>
        <c:lblAlgn val="ctr"/>
        <c:lblOffset val="100"/>
        <c:noMultiLvlLbl val="0"/>
      </c:catAx>
      <c:valAx>
        <c:axId val="220323304"/>
        <c:scaling>
          <c:orientation val="minMax"/>
          <c:max val="300000000"/>
        </c:scaling>
        <c:delete val="0"/>
        <c:axPos val="t"/>
        <c:majorGridlines/>
        <c:numFmt formatCode="#,##0" sourceLinked="1"/>
        <c:majorTickMark val="out"/>
        <c:minorTickMark val="none"/>
        <c:tickLblPos val="nextTo"/>
        <c:txPr>
          <a:bodyPr/>
          <a:lstStyle/>
          <a:p>
            <a:pPr>
              <a:defRPr sz="1200">
                <a:latin typeface="Arial" pitchFamily="34" charset="0"/>
                <a:cs typeface="Arial" pitchFamily="34" charset="0"/>
              </a:defRPr>
            </a:pPr>
            <a:endParaRPr lang="en-US"/>
          </a:p>
        </c:txPr>
        <c:crossAx val="133066648"/>
        <c:crosses val="autoZero"/>
        <c:crossBetween val="between"/>
        <c:dispUnits>
          <c:builtInUnit val="millions"/>
          <c:dispUnitsLbl>
            <c:layout/>
            <c:txPr>
              <a:bodyPr/>
              <a:lstStyle/>
              <a:p>
                <a:pPr>
                  <a:defRPr sz="1200" b="0">
                    <a:latin typeface="Arial" pitchFamily="34" charset="0"/>
                    <a:cs typeface="Arial" pitchFamily="34" charset="0"/>
                  </a:defRPr>
                </a:pPr>
                <a:endParaRPr lang="en-US"/>
              </a:p>
            </c:txPr>
          </c:dispUnitsLbl>
        </c:dispUnits>
      </c:valAx>
    </c:plotArea>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Figure2!$F$32</c:f>
              <c:strCache>
                <c:ptCount val="1"/>
                <c:pt idx="0">
                  <c:v>Total</c:v>
                </c:pt>
              </c:strCache>
            </c:strRef>
          </c:tx>
          <c:spPr>
            <a:ln>
              <a:solidFill>
                <a:schemeClr val="tx2"/>
              </a:solidFill>
            </a:ln>
          </c:spPr>
          <c:marker>
            <c:symbol val="none"/>
          </c:marker>
          <c:dPt>
            <c:idx val="7"/>
            <c:bubble3D val="0"/>
            <c:spPr>
              <a:ln>
                <a:noFill/>
              </a:ln>
            </c:spPr>
          </c:dPt>
          <c:cat>
            <c:multiLvlStrRef>
              <c:f>Figure2!$B$33:$C$48</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2013/14</c:v>
                  </c:pt>
                  <c:pt idx="4">
                    <c:v>2014/15</c:v>
                  </c:pt>
                  <c:pt idx="8">
                    <c:v>2015/16</c:v>
                  </c:pt>
                  <c:pt idx="12">
                    <c:v>2016/17</c:v>
                  </c:pt>
                </c:lvl>
              </c:multiLvlStrCache>
            </c:multiLvlStrRef>
          </c:cat>
          <c:val>
            <c:numRef>
              <c:f>Figure2!$F$33:$F$48</c:f>
              <c:numCache>
                <c:formatCode>#,##0</c:formatCode>
                <c:ptCount val="16"/>
                <c:pt idx="0">
                  <c:v>19413991</c:v>
                </c:pt>
                <c:pt idx="1">
                  <c:v>21627272</c:v>
                </c:pt>
                <c:pt idx="2">
                  <c:v>24004619</c:v>
                </c:pt>
                <c:pt idx="3">
                  <c:v>19486003</c:v>
                </c:pt>
                <c:pt idx="4">
                  <c:v>21762851</c:v>
                </c:pt>
                <c:pt idx="5">
                  <c:v>22566479</c:v>
                </c:pt>
                <c:pt idx="6">
                  <c:v>24763376</c:v>
                </c:pt>
                <c:pt idx="7">
                  <c:v>22388990</c:v>
                </c:pt>
                <c:pt idx="8">
                  <c:v>25221730.000000011</c:v>
                </c:pt>
                <c:pt idx="9">
                  <c:v>25456122.000000004</c:v>
                </c:pt>
                <c:pt idx="10">
                  <c:v>27764032.000000034</c:v>
                </c:pt>
                <c:pt idx="11">
                  <c:v>22711745.999999981</c:v>
                </c:pt>
                <c:pt idx="12">
                  <c:v>24508122.000000015</c:v>
                </c:pt>
                <c:pt idx="13">
                  <c:v>24811652.999999966</c:v>
                </c:pt>
                <c:pt idx="14">
                  <c:v>28452319.999999978</c:v>
                </c:pt>
                <c:pt idx="15">
                  <c:v>22121782</c:v>
                </c:pt>
              </c:numCache>
            </c:numRef>
          </c:val>
          <c:smooth val="0"/>
        </c:ser>
        <c:ser>
          <c:idx val="1"/>
          <c:order val="1"/>
          <c:tx>
            <c:strRef>
              <c:f>Figure2!$D$32</c:f>
              <c:strCache>
                <c:ptCount val="1"/>
                <c:pt idx="0">
                  <c:v>Lower rate</c:v>
                </c:pt>
              </c:strCache>
            </c:strRef>
          </c:tx>
          <c:spPr>
            <a:ln>
              <a:solidFill>
                <a:schemeClr val="accent1"/>
              </a:solidFill>
            </a:ln>
          </c:spPr>
          <c:marker>
            <c:symbol val="none"/>
          </c:marker>
          <c:dPt>
            <c:idx val="7"/>
            <c:bubble3D val="0"/>
            <c:spPr>
              <a:ln>
                <a:noFill/>
              </a:ln>
            </c:spPr>
          </c:dPt>
          <c:cat>
            <c:multiLvlStrRef>
              <c:f>Figure2!$B$33:$C$48</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2013/14</c:v>
                  </c:pt>
                  <c:pt idx="4">
                    <c:v>2014/15</c:v>
                  </c:pt>
                  <c:pt idx="8">
                    <c:v>2015/16</c:v>
                  </c:pt>
                  <c:pt idx="12">
                    <c:v>2016/17</c:v>
                  </c:pt>
                </c:lvl>
              </c:multiLvlStrCache>
            </c:multiLvlStrRef>
          </c:cat>
          <c:val>
            <c:numRef>
              <c:f>Figure2!$D$33:$D$48</c:f>
              <c:numCache>
                <c:formatCode>#,##0</c:formatCode>
                <c:ptCount val="16"/>
                <c:pt idx="4">
                  <c:v>21183724</c:v>
                </c:pt>
                <c:pt idx="5">
                  <c:v>21915163</c:v>
                </c:pt>
                <c:pt idx="6">
                  <c:v>24143674</c:v>
                </c:pt>
                <c:pt idx="7">
                  <c:v>19999702</c:v>
                </c:pt>
                <c:pt idx="8">
                  <c:v>22232689.999999993</c:v>
                </c:pt>
                <c:pt idx="9">
                  <c:v>22400969.999999989</c:v>
                </c:pt>
                <c:pt idx="10">
                  <c:v>24341474.000000004</c:v>
                </c:pt>
                <c:pt idx="11">
                  <c:v>19707582.999999993</c:v>
                </c:pt>
                <c:pt idx="12">
                  <c:v>21559154.000000015</c:v>
                </c:pt>
                <c:pt idx="13">
                  <c:v>21960216.999999966</c:v>
                </c:pt>
                <c:pt idx="14">
                  <c:v>25134752.999999981</c:v>
                </c:pt>
                <c:pt idx="15">
                  <c:v>19337101</c:v>
                </c:pt>
              </c:numCache>
            </c:numRef>
          </c:val>
          <c:smooth val="0"/>
        </c:ser>
        <c:ser>
          <c:idx val="2"/>
          <c:order val="2"/>
          <c:tx>
            <c:strRef>
              <c:f>Figure2!$E$32</c:f>
              <c:strCache>
                <c:ptCount val="1"/>
                <c:pt idx="0">
                  <c:v>Upper rate</c:v>
                </c:pt>
              </c:strCache>
            </c:strRef>
          </c:tx>
          <c:spPr>
            <a:ln>
              <a:solidFill>
                <a:schemeClr val="accent1">
                  <a:lumMod val="60000"/>
                  <a:lumOff val="40000"/>
                </a:schemeClr>
              </a:solidFill>
            </a:ln>
          </c:spPr>
          <c:marker>
            <c:symbol val="none"/>
          </c:marker>
          <c:dPt>
            <c:idx val="7"/>
            <c:bubble3D val="0"/>
            <c:spPr>
              <a:ln>
                <a:noFill/>
              </a:ln>
            </c:spPr>
          </c:dPt>
          <c:cat>
            <c:multiLvlStrRef>
              <c:f>Figure2!$B$33:$C$48</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2013/14</c:v>
                  </c:pt>
                  <c:pt idx="4">
                    <c:v>2014/15</c:v>
                  </c:pt>
                  <c:pt idx="8">
                    <c:v>2015/16</c:v>
                  </c:pt>
                  <c:pt idx="12">
                    <c:v>2016/17</c:v>
                  </c:pt>
                </c:lvl>
              </c:multiLvlStrCache>
            </c:multiLvlStrRef>
          </c:cat>
          <c:val>
            <c:numRef>
              <c:f>Figure2!$E$33:$E$48</c:f>
              <c:numCache>
                <c:formatCode>#,##0</c:formatCode>
                <c:ptCount val="16"/>
                <c:pt idx="4">
                  <c:v>579127</c:v>
                </c:pt>
                <c:pt idx="5">
                  <c:v>651316</c:v>
                </c:pt>
                <c:pt idx="6">
                  <c:v>619702</c:v>
                </c:pt>
                <c:pt idx="7">
                  <c:v>2389288</c:v>
                </c:pt>
                <c:pt idx="8">
                  <c:v>2989039.9999999986</c:v>
                </c:pt>
                <c:pt idx="9">
                  <c:v>3055151.9999999986</c:v>
                </c:pt>
                <c:pt idx="10">
                  <c:v>3422558.0000000009</c:v>
                </c:pt>
                <c:pt idx="11">
                  <c:v>3004163.0000000009</c:v>
                </c:pt>
                <c:pt idx="12">
                  <c:v>2948967.9999999991</c:v>
                </c:pt>
                <c:pt idx="13">
                  <c:v>2851436</c:v>
                </c:pt>
                <c:pt idx="14">
                  <c:v>3317566.9999999972</c:v>
                </c:pt>
                <c:pt idx="15">
                  <c:v>2784681</c:v>
                </c:pt>
              </c:numCache>
            </c:numRef>
          </c:val>
          <c:smooth val="0"/>
        </c:ser>
        <c:dLbls>
          <c:showLegendKey val="0"/>
          <c:showVal val="0"/>
          <c:showCatName val="0"/>
          <c:showSerName val="0"/>
          <c:showPercent val="0"/>
          <c:showBubbleSize val="0"/>
        </c:dLbls>
        <c:smooth val="0"/>
        <c:axId val="220033856"/>
        <c:axId val="220038336"/>
      </c:lineChart>
      <c:catAx>
        <c:axId val="220033856"/>
        <c:scaling>
          <c:orientation val="minMax"/>
        </c:scaling>
        <c:delete val="0"/>
        <c:axPos val="b"/>
        <c:numFmt formatCode="General" sourceLinked="0"/>
        <c:majorTickMark val="out"/>
        <c:minorTickMark val="none"/>
        <c:tickLblPos val="nextTo"/>
        <c:spPr>
          <a:ln>
            <a:solidFill>
              <a:srgbClr val="BEBEBE"/>
            </a:solidFill>
          </a:ln>
        </c:spPr>
        <c:txPr>
          <a:bodyPr/>
          <a:lstStyle/>
          <a:p>
            <a:pPr>
              <a:defRPr sz="1200">
                <a:latin typeface="Arial" pitchFamily="34" charset="0"/>
                <a:cs typeface="Arial" pitchFamily="34" charset="0"/>
              </a:defRPr>
            </a:pPr>
            <a:endParaRPr lang="en-US"/>
          </a:p>
        </c:txPr>
        <c:crossAx val="220038336"/>
        <c:crosses val="autoZero"/>
        <c:auto val="1"/>
        <c:lblAlgn val="ctr"/>
        <c:lblOffset val="100"/>
        <c:noMultiLvlLbl val="0"/>
      </c:catAx>
      <c:valAx>
        <c:axId val="220038336"/>
        <c:scaling>
          <c:orientation val="minMax"/>
        </c:scaling>
        <c:delete val="0"/>
        <c:axPos val="l"/>
        <c:majorGridlines>
          <c:spPr>
            <a:ln>
              <a:solidFill>
                <a:srgbClr val="BEBEBE"/>
              </a:solidFill>
            </a:ln>
          </c:spPr>
        </c:majorGridlines>
        <c:numFmt formatCode="#,##0" sourceLinked="1"/>
        <c:majorTickMark val="out"/>
        <c:minorTickMark val="none"/>
        <c:tickLblPos val="nextTo"/>
        <c:spPr>
          <a:ln>
            <a:noFill/>
          </a:ln>
        </c:spPr>
        <c:txPr>
          <a:bodyPr/>
          <a:lstStyle/>
          <a:p>
            <a:pPr>
              <a:defRPr sz="1200">
                <a:latin typeface="Arial" pitchFamily="34" charset="0"/>
                <a:cs typeface="Arial" pitchFamily="34" charset="0"/>
              </a:defRPr>
            </a:pPr>
            <a:endParaRPr lang="en-US"/>
          </a:p>
        </c:txPr>
        <c:crossAx val="220033856"/>
        <c:crosses val="autoZero"/>
        <c:crossBetween val="midCat"/>
        <c:majorUnit val="5000000"/>
        <c:dispUnits>
          <c:builtInUnit val="millions"/>
          <c:dispUnitsLbl>
            <c:layout/>
            <c:tx>
              <c:rich>
                <a:bodyPr/>
                <a:lstStyle/>
                <a:p>
                  <a:pPr>
                    <a:defRPr sz="1200" b="0">
                      <a:latin typeface="Arial" pitchFamily="34" charset="0"/>
                      <a:cs typeface="Arial" pitchFamily="34" charset="0"/>
                    </a:defRPr>
                  </a:pPr>
                  <a:r>
                    <a:rPr lang="en-GB" sz="1200" b="0">
                      <a:latin typeface="Arial" pitchFamily="34" charset="0"/>
                      <a:cs typeface="Arial" pitchFamily="34" charset="0"/>
                    </a:rPr>
                    <a:t>million</a:t>
                  </a:r>
                </a:p>
              </c:rich>
            </c:tx>
          </c:dispUnitsLbl>
        </c:dispUnits>
      </c:valAx>
    </c:plotArea>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www.nisra.gov.uk/"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3</xdr:col>
      <xdr:colOff>428594</xdr:colOff>
      <xdr:row>30</xdr:row>
      <xdr:rowOff>29570</xdr:rowOff>
    </xdr:to>
    <xdr:pic>
      <xdr:nvPicPr>
        <xdr:cNvPr id="4" name="Picture 3" descr="A4 DAERA Logo process.png"/>
        <xdr:cNvPicPr/>
      </xdr:nvPicPr>
      <xdr:blipFill>
        <a:blip xmlns:r="http://schemas.openxmlformats.org/officeDocument/2006/relationships" r:embed="rId1" cstate="print"/>
        <a:stretch>
          <a:fillRect/>
        </a:stretch>
      </xdr:blipFill>
      <xdr:spPr>
        <a:xfrm>
          <a:off x="609600" y="5200650"/>
          <a:ext cx="3105119" cy="791570"/>
        </a:xfrm>
        <a:prstGeom prst="rect">
          <a:avLst/>
        </a:prstGeom>
      </xdr:spPr>
    </xdr:pic>
    <xdr:clientData/>
  </xdr:twoCellAnchor>
  <xdr:twoCellAnchor editAs="oneCell">
    <xdr:from>
      <xdr:col>4</xdr:col>
      <xdr:colOff>323850</xdr:colOff>
      <xdr:row>24</xdr:row>
      <xdr:rowOff>57150</xdr:rowOff>
    </xdr:from>
    <xdr:to>
      <xdr:col>9</xdr:col>
      <xdr:colOff>9525</xdr:colOff>
      <xdr:row>30</xdr:row>
      <xdr:rowOff>104140</xdr:rowOff>
    </xdr:to>
    <xdr:pic>
      <xdr:nvPicPr>
        <xdr:cNvPr id="5" name="Picture 4">
          <a:hlinkClick xmlns:r="http://schemas.openxmlformats.org/officeDocument/2006/relationships" r:id="rId2"/>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4219575" y="4943475"/>
          <a:ext cx="2733675" cy="1189990"/>
        </a:xfrm>
        <a:prstGeom prst="rect">
          <a:avLst/>
        </a:prstGeom>
        <a:noFill/>
        <a:ln>
          <a:noFill/>
        </a:ln>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981000</xdr:colOff>
      <xdr:row>17</xdr:row>
      <xdr:rowOff>43500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40765</xdr:colOff>
      <xdr:row>26</xdr:row>
      <xdr:rowOff>129000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0.11081</cdr:x>
      <cdr:y>0.10005</cdr:y>
    </cdr:from>
    <cdr:to>
      <cdr:x>0.31081</cdr:x>
      <cdr:y>0.17148</cdr:y>
    </cdr:to>
    <cdr:sp macro="" textlink="">
      <cdr:nvSpPr>
        <cdr:cNvPr id="2" name="TextBox 1"/>
        <cdr:cNvSpPr txBox="1"/>
      </cdr:nvSpPr>
      <cdr:spPr>
        <a:xfrm xmlns:a="http://schemas.openxmlformats.org/drawingml/2006/main">
          <a:off x="997324" y="504265"/>
          <a:ext cx="1800000" cy="36000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l"/>
          <a:r>
            <a:rPr lang="en-GB" sz="1200" b="1" baseline="0">
              <a:solidFill>
                <a:schemeClr val="tx2"/>
              </a:solidFill>
              <a:latin typeface="Arial" pitchFamily="34" charset="0"/>
              <a:cs typeface="Arial" pitchFamily="34" charset="0"/>
            </a:rPr>
            <a:t>Total bags dispensed</a:t>
          </a:r>
        </a:p>
      </cdr:txBody>
    </cdr:sp>
  </cdr:relSizeAnchor>
  <cdr:relSizeAnchor xmlns:cdr="http://schemas.openxmlformats.org/drawingml/2006/chartDrawing">
    <cdr:from>
      <cdr:x>0.78687</cdr:x>
      <cdr:y>0.33722</cdr:y>
    </cdr:from>
    <cdr:to>
      <cdr:x>0.94687</cdr:x>
      <cdr:y>0.44436</cdr:y>
    </cdr:to>
    <cdr:sp macro="" textlink="">
      <cdr:nvSpPr>
        <cdr:cNvPr id="3" name="TextBox 2"/>
        <cdr:cNvSpPr txBox="1"/>
      </cdr:nvSpPr>
      <cdr:spPr>
        <a:xfrm xmlns:a="http://schemas.openxmlformats.org/drawingml/2006/main">
          <a:off x="7280132" y="1456772"/>
          <a:ext cx="1480320" cy="46284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r"/>
          <a:r>
            <a:rPr lang="en-GB" sz="1200" b="1">
              <a:solidFill>
                <a:schemeClr val="accent1"/>
              </a:solidFill>
              <a:latin typeface="Arial" pitchFamily="34" charset="0"/>
              <a:cs typeface="Arial" pitchFamily="34" charset="0"/>
            </a:rPr>
            <a:t>Lower rate bags</a:t>
          </a:r>
        </a:p>
        <a:p xmlns:a="http://schemas.openxmlformats.org/drawingml/2006/main">
          <a:pPr algn="r"/>
          <a:r>
            <a:rPr lang="en-GB" sz="1200" b="0">
              <a:solidFill>
                <a:schemeClr val="accent1"/>
              </a:solidFill>
              <a:latin typeface="Arial" pitchFamily="34" charset="0"/>
              <a:cs typeface="Arial" pitchFamily="34" charset="0"/>
            </a:rPr>
            <a:t>costing 5 pence</a:t>
          </a:r>
        </a:p>
      </cdr:txBody>
    </cdr:sp>
  </cdr:relSizeAnchor>
  <cdr:relSizeAnchor xmlns:cdr="http://schemas.openxmlformats.org/drawingml/2006/chartDrawing">
    <cdr:from>
      <cdr:x>0.78566</cdr:x>
      <cdr:y>0.61106</cdr:y>
    </cdr:from>
    <cdr:to>
      <cdr:x>0.94566</cdr:x>
      <cdr:y>0.7182</cdr:y>
    </cdr:to>
    <cdr:sp macro="" textlink="">
      <cdr:nvSpPr>
        <cdr:cNvPr id="4" name="TextBox 3"/>
        <cdr:cNvSpPr txBox="1"/>
      </cdr:nvSpPr>
      <cdr:spPr>
        <a:xfrm xmlns:a="http://schemas.openxmlformats.org/drawingml/2006/main">
          <a:off x="7268926" y="2639789"/>
          <a:ext cx="1480320" cy="46284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r"/>
          <a:r>
            <a:rPr lang="en-GB" sz="1200" b="1">
              <a:solidFill>
                <a:schemeClr val="accent1">
                  <a:lumMod val="60000"/>
                  <a:lumOff val="40000"/>
                </a:schemeClr>
              </a:solidFill>
              <a:latin typeface="Arial" pitchFamily="34" charset="0"/>
              <a:cs typeface="Arial" pitchFamily="34" charset="0"/>
            </a:rPr>
            <a:t>Upper rate bags</a:t>
          </a:r>
        </a:p>
        <a:p xmlns:a="http://schemas.openxmlformats.org/drawingml/2006/main">
          <a:pPr algn="r"/>
          <a:r>
            <a:rPr lang="en-GB" sz="1200" b="0">
              <a:solidFill>
                <a:schemeClr val="accent1">
                  <a:lumMod val="60000"/>
                  <a:lumOff val="40000"/>
                </a:schemeClr>
              </a:solidFill>
              <a:latin typeface="Arial" pitchFamily="34" charset="0"/>
              <a:cs typeface="Arial" pitchFamily="34" charset="0"/>
            </a:rPr>
            <a:t>costing 6-19 pence</a:t>
          </a:r>
        </a:p>
      </cdr:txBody>
    </cdr:sp>
  </cdr:relSizeAnchor>
  <cdr:relSizeAnchor xmlns:cdr="http://schemas.openxmlformats.org/drawingml/2006/chartDrawing">
    <cdr:from>
      <cdr:x>0.37174</cdr:x>
      <cdr:y>0.43729</cdr:y>
    </cdr:from>
    <cdr:to>
      <cdr:x>0.61174</cdr:x>
      <cdr:y>0.5992</cdr:y>
    </cdr:to>
    <cdr:sp macro="" textlink="">
      <cdr:nvSpPr>
        <cdr:cNvPr id="5" name="TextBox 4"/>
        <cdr:cNvSpPr txBox="1"/>
      </cdr:nvSpPr>
      <cdr:spPr>
        <a:xfrm xmlns:a="http://schemas.openxmlformats.org/drawingml/2006/main">
          <a:off x="3439326" y="1889093"/>
          <a:ext cx="2220480" cy="69945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0">
              <a:solidFill>
                <a:schemeClr val="tx1"/>
              </a:solidFill>
              <a:latin typeface="Arial" pitchFamily="34" charset="0"/>
              <a:cs typeface="Arial" pitchFamily="34" charset="0"/>
            </a:rPr>
            <a:t>Change in Regulations</a:t>
          </a:r>
        </a:p>
        <a:p xmlns:a="http://schemas.openxmlformats.org/drawingml/2006/main">
          <a:pPr algn="ctr"/>
          <a:r>
            <a:rPr lang="en-GB" sz="1200" b="0">
              <a:solidFill>
                <a:schemeClr val="tx1"/>
              </a:solidFill>
              <a:latin typeface="Arial" pitchFamily="34" charset="0"/>
              <a:cs typeface="Arial" pitchFamily="34" charset="0"/>
            </a:rPr>
            <a:t>came into</a:t>
          </a:r>
          <a:r>
            <a:rPr lang="en-GB" sz="1200" b="0" baseline="0">
              <a:solidFill>
                <a:schemeClr val="tx1"/>
              </a:solidFill>
              <a:latin typeface="Arial" pitchFamily="34" charset="0"/>
              <a:cs typeface="Arial" pitchFamily="34" charset="0"/>
            </a:rPr>
            <a:t> operation</a:t>
          </a:r>
        </a:p>
        <a:p xmlns:a="http://schemas.openxmlformats.org/drawingml/2006/main">
          <a:pPr algn="ctr"/>
          <a:r>
            <a:rPr lang="en-GB" sz="1200" b="0" baseline="0">
              <a:solidFill>
                <a:schemeClr val="tx1"/>
              </a:solidFill>
              <a:latin typeface="Arial" pitchFamily="34" charset="0"/>
              <a:cs typeface="Arial" pitchFamily="34" charset="0"/>
            </a:rPr>
            <a:t>on 19 January 2015</a:t>
          </a:r>
          <a:endParaRPr lang="en-GB" sz="1200" b="0">
            <a:solidFill>
              <a:schemeClr val="tx1"/>
            </a:solidFill>
            <a:latin typeface="Arial" pitchFamily="34" charset="0"/>
            <a:cs typeface="Arial" pitchFamily="34" charset="0"/>
          </a:endParaRPr>
        </a:p>
      </cdr:txBody>
    </cdr:sp>
  </cdr:relSizeAnchor>
  <cdr:relSizeAnchor xmlns:cdr="http://schemas.openxmlformats.org/drawingml/2006/chartDrawing">
    <cdr:from>
      <cdr:x>0.48521</cdr:x>
      <cdr:y>0.31646</cdr:y>
    </cdr:from>
    <cdr:to>
      <cdr:x>0.48521</cdr:x>
      <cdr:y>0.74169</cdr:y>
    </cdr:to>
    <cdr:grpSp>
      <cdr:nvGrpSpPr>
        <cdr:cNvPr id="6" name="Group 5"/>
        <cdr:cNvGrpSpPr/>
      </cdr:nvGrpSpPr>
      <cdr:grpSpPr>
        <a:xfrm xmlns:a="http://schemas.openxmlformats.org/drawingml/2006/main">
          <a:off x="4489163" y="1367107"/>
          <a:ext cx="0" cy="1836994"/>
          <a:chOff x="5598570" y="1344686"/>
          <a:chExt cx="0" cy="1836994"/>
        </a:xfrm>
      </cdr:grpSpPr>
      <cdr:sp macro="" textlink="">
        <cdr:nvSpPr>
          <cdr:cNvPr id="11" name="Straight Arrow Connector 10"/>
          <cdr:cNvSpPr/>
        </cdr:nvSpPr>
        <cdr:spPr>
          <a:xfrm xmlns:a="http://schemas.openxmlformats.org/drawingml/2006/main" flipV="1">
            <a:off x="5598570" y="1344686"/>
            <a:ext cx="0" cy="61715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2" name="Straight Arrow Connector 11"/>
          <cdr:cNvSpPr/>
        </cdr:nvSpPr>
        <cdr:spPr>
          <a:xfrm xmlns:a="http://schemas.openxmlformats.org/drawingml/2006/main">
            <a:off x="5598570" y="2564525"/>
            <a:ext cx="0" cy="61715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v.stats@daera-ni.gov.uk" TargetMode="External"/><Relationship Id="rId1" Type="http://schemas.openxmlformats.org/officeDocument/2006/relationships/hyperlink" Target="https://www.daera-ni.gov.uk/publications/carrier-bag-levy-annual-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C25"/>
  <sheetViews>
    <sheetView showGridLines="0" tabSelected="1" workbookViewId="0"/>
  </sheetViews>
  <sheetFormatPr defaultRowHeight="15" x14ac:dyDescent="0.2"/>
  <cols>
    <col min="1" max="1" width="9.140625" style="3"/>
    <col min="2" max="2" width="30.7109375" style="3" bestFit="1" customWidth="1"/>
    <col min="3" max="3" width="9.42578125" style="2" bestFit="1" customWidth="1"/>
    <col min="4" max="16384" width="9.140625" style="3"/>
  </cols>
  <sheetData>
    <row r="2" spans="2:3" ht="20.25" x14ac:dyDescent="0.3">
      <c r="B2" s="1" t="s">
        <v>69</v>
      </c>
    </row>
    <row r="3" spans="2:3" ht="20.25" x14ac:dyDescent="0.3">
      <c r="B3" s="1" t="s">
        <v>0</v>
      </c>
    </row>
    <row r="4" spans="2:3" ht="20.25" x14ac:dyDescent="0.3">
      <c r="B4" s="1"/>
    </row>
    <row r="5" spans="2:3" ht="15" customHeight="1" x14ac:dyDescent="0.2">
      <c r="B5" s="2" t="s">
        <v>70</v>
      </c>
    </row>
    <row r="7" spans="2:3" ht="15.75" x14ac:dyDescent="0.25">
      <c r="B7" s="4" t="s">
        <v>1</v>
      </c>
      <c r="C7" s="5" t="s">
        <v>71</v>
      </c>
    </row>
    <row r="9" spans="2:3" ht="15.75" x14ac:dyDescent="0.25">
      <c r="B9" s="4" t="s">
        <v>2</v>
      </c>
      <c r="C9" s="2" t="s">
        <v>3</v>
      </c>
    </row>
    <row r="10" spans="2:3" ht="15.75" x14ac:dyDescent="0.25">
      <c r="B10" s="4" t="s">
        <v>4</v>
      </c>
      <c r="C10" s="2" t="s">
        <v>5</v>
      </c>
    </row>
    <row r="11" spans="2:3" ht="15.75" x14ac:dyDescent="0.25">
      <c r="B11" s="4" t="s">
        <v>6</v>
      </c>
      <c r="C11" s="2" t="s">
        <v>7</v>
      </c>
    </row>
    <row r="12" spans="2:3" ht="15.75" x14ac:dyDescent="0.25">
      <c r="B12" s="4" t="s">
        <v>8</v>
      </c>
      <c r="C12" s="2" t="s">
        <v>24</v>
      </c>
    </row>
    <row r="13" spans="2:3" ht="15.75" x14ac:dyDescent="0.25">
      <c r="B13" s="4" t="s">
        <v>9</v>
      </c>
      <c r="C13" s="2" t="s">
        <v>10</v>
      </c>
    </row>
    <row r="15" spans="2:3" ht="15.75" x14ac:dyDescent="0.25">
      <c r="B15" s="4" t="s">
        <v>11</v>
      </c>
      <c r="C15" s="2" t="s">
        <v>85</v>
      </c>
    </row>
    <row r="16" spans="2:3" ht="15.75" x14ac:dyDescent="0.25">
      <c r="B16" s="4" t="s">
        <v>12</v>
      </c>
      <c r="C16" s="2" t="s">
        <v>86</v>
      </c>
    </row>
    <row r="17" spans="2:3" ht="15.75" x14ac:dyDescent="0.25">
      <c r="B17" s="4" t="s">
        <v>13</v>
      </c>
      <c r="C17" s="6" t="s">
        <v>14</v>
      </c>
    </row>
    <row r="18" spans="2:3" ht="15.75" x14ac:dyDescent="0.25">
      <c r="B18" s="4" t="s">
        <v>15</v>
      </c>
      <c r="C18" s="6" t="s">
        <v>16</v>
      </c>
    </row>
    <row r="19" spans="2:3" ht="15.75" x14ac:dyDescent="0.25">
      <c r="B19" s="4"/>
      <c r="C19" s="6"/>
    </row>
    <row r="20" spans="2:3" ht="15.75" x14ac:dyDescent="0.25">
      <c r="B20" s="4" t="s">
        <v>17</v>
      </c>
      <c r="C20" s="2" t="s">
        <v>18</v>
      </c>
    </row>
    <row r="21" spans="2:3" x14ac:dyDescent="0.2">
      <c r="C21" s="2" t="s">
        <v>19</v>
      </c>
    </row>
    <row r="22" spans="2:3" x14ac:dyDescent="0.2">
      <c r="C22" s="2" t="s">
        <v>20</v>
      </c>
    </row>
    <row r="23" spans="2:3" x14ac:dyDescent="0.2">
      <c r="C23" s="2" t="s">
        <v>21</v>
      </c>
    </row>
    <row r="24" spans="2:3" x14ac:dyDescent="0.2">
      <c r="C24" s="2" t="s">
        <v>22</v>
      </c>
    </row>
    <row r="25" spans="2:3" x14ac:dyDescent="0.2">
      <c r="C25" s="2" t="s">
        <v>23</v>
      </c>
    </row>
  </sheetData>
  <hyperlinks>
    <hyperlink ref="C18" r:id="rId1"/>
    <hyperlink ref="C17" r:id="rId2"/>
  </hyperlinks>
  <pageMargins left="0.7" right="0.7" top="0.75" bottom="0.75" header="0.3" footer="0.3"/>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10"/>
  <sheetViews>
    <sheetView showGridLines="0" workbookViewId="0"/>
  </sheetViews>
  <sheetFormatPr defaultRowHeight="15" x14ac:dyDescent="0.25"/>
  <cols>
    <col min="2" max="2" width="18" customWidth="1"/>
    <col min="3" max="3" width="58.28515625" customWidth="1"/>
    <col min="4" max="4" width="22.42578125" customWidth="1"/>
  </cols>
  <sheetData>
    <row r="2" spans="2:4" ht="20.25" x14ac:dyDescent="0.3">
      <c r="B2" s="1" t="s">
        <v>25</v>
      </c>
      <c r="C2" s="2"/>
      <c r="D2" s="1"/>
    </row>
    <row r="3" spans="2:4" ht="15.75" x14ac:dyDescent="0.25">
      <c r="B3" s="2"/>
      <c r="C3" s="2"/>
      <c r="D3" s="2"/>
    </row>
    <row r="5" spans="2:4" ht="15.75" x14ac:dyDescent="0.25">
      <c r="B5" s="11" t="s">
        <v>26</v>
      </c>
      <c r="C5" s="11" t="s">
        <v>33</v>
      </c>
      <c r="D5" s="11" t="s">
        <v>27</v>
      </c>
    </row>
    <row r="6" spans="2:4" ht="15.75" x14ac:dyDescent="0.25">
      <c r="B6" s="7" t="s">
        <v>28</v>
      </c>
      <c r="C6" s="7" t="s">
        <v>73</v>
      </c>
      <c r="D6" s="7" t="s">
        <v>29</v>
      </c>
    </row>
    <row r="7" spans="2:4" ht="15.75" x14ac:dyDescent="0.25">
      <c r="B7" s="8" t="s">
        <v>30</v>
      </c>
      <c r="C7" s="8" t="s">
        <v>74</v>
      </c>
      <c r="D7" s="8" t="s">
        <v>29</v>
      </c>
    </row>
    <row r="8" spans="2:4" ht="15.75" x14ac:dyDescent="0.25">
      <c r="B8" s="8" t="s">
        <v>31</v>
      </c>
      <c r="C8" s="8" t="s">
        <v>75</v>
      </c>
      <c r="D8" s="8" t="s">
        <v>29</v>
      </c>
    </row>
    <row r="9" spans="2:4" ht="15.75" x14ac:dyDescent="0.25">
      <c r="B9" s="8" t="s">
        <v>32</v>
      </c>
      <c r="C9" s="8" t="s">
        <v>35</v>
      </c>
      <c r="D9" s="8" t="s">
        <v>87</v>
      </c>
    </row>
    <row r="10" spans="2:4" ht="15.75" x14ac:dyDescent="0.25">
      <c r="B10" s="9" t="s">
        <v>34</v>
      </c>
      <c r="C10" s="9" t="s">
        <v>36</v>
      </c>
      <c r="D10" s="9" t="s">
        <v>37</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I14"/>
  <sheetViews>
    <sheetView showGridLines="0" zoomScale="85" zoomScaleNormal="85" workbookViewId="0"/>
  </sheetViews>
  <sheetFormatPr defaultColWidth="20.28515625" defaultRowHeight="15" x14ac:dyDescent="0.2"/>
  <cols>
    <col min="1" max="1" width="7.85546875" style="2" customWidth="1"/>
    <col min="2" max="2" width="26.85546875" style="2" customWidth="1"/>
    <col min="3" max="7" width="16.28515625" style="2" customWidth="1"/>
    <col min="8" max="8" width="16.7109375" style="2" customWidth="1"/>
    <col min="9" max="16384" width="20.28515625" style="2"/>
  </cols>
  <sheetData>
    <row r="2" spans="2:9" ht="15.75" x14ac:dyDescent="0.25">
      <c r="B2" s="4" t="s">
        <v>68</v>
      </c>
      <c r="I2" s="12" t="s">
        <v>77</v>
      </c>
    </row>
    <row r="3" spans="2:9" x14ac:dyDescent="0.2">
      <c r="B3" s="2" t="s">
        <v>47</v>
      </c>
    </row>
    <row r="6" spans="2:9" ht="47.25" x14ac:dyDescent="0.2">
      <c r="B6" s="19" t="s">
        <v>48</v>
      </c>
      <c r="C6" s="20" t="s">
        <v>38</v>
      </c>
      <c r="D6" s="20" t="s">
        <v>39</v>
      </c>
      <c r="E6" s="20" t="s">
        <v>40</v>
      </c>
      <c r="F6" s="20" t="s">
        <v>41</v>
      </c>
      <c r="G6" s="15" t="s">
        <v>82</v>
      </c>
      <c r="H6" s="15" t="s">
        <v>51</v>
      </c>
    </row>
    <row r="7" spans="2:9" x14ac:dyDescent="0.2">
      <c r="B7" s="21" t="s">
        <v>42</v>
      </c>
      <c r="C7" s="23">
        <v>19413991</v>
      </c>
      <c r="D7" s="23">
        <v>21762851</v>
      </c>
      <c r="E7" s="23">
        <v>25221730</v>
      </c>
      <c r="F7" s="23">
        <v>24508122</v>
      </c>
      <c r="G7" s="23">
        <f>F7-E7</f>
        <v>-713608</v>
      </c>
      <c r="H7" s="24">
        <f>G7/E7</f>
        <v>-2.829338035099099E-2</v>
      </c>
    </row>
    <row r="8" spans="2:9" x14ac:dyDescent="0.2">
      <c r="B8" s="21" t="s">
        <v>43</v>
      </c>
      <c r="C8" s="23">
        <v>21627272</v>
      </c>
      <c r="D8" s="23">
        <v>22566479</v>
      </c>
      <c r="E8" s="23">
        <v>25456122</v>
      </c>
      <c r="F8" s="23">
        <v>24811653</v>
      </c>
      <c r="G8" s="23">
        <f>F8-E8</f>
        <v>-644469</v>
      </c>
      <c r="H8" s="24">
        <f>G8/E8</f>
        <v>-2.5316856982379326E-2</v>
      </c>
    </row>
    <row r="9" spans="2:9" x14ac:dyDescent="0.2">
      <c r="B9" s="21" t="s">
        <v>44</v>
      </c>
      <c r="C9" s="23">
        <v>24004619</v>
      </c>
      <c r="D9" s="23">
        <v>24763376</v>
      </c>
      <c r="E9" s="23">
        <v>27764032</v>
      </c>
      <c r="F9" s="23">
        <v>28452320</v>
      </c>
      <c r="G9" s="23">
        <f>F9-E9</f>
        <v>688288</v>
      </c>
      <c r="H9" s="24">
        <f>G9/E9</f>
        <v>2.4790635596443629E-2</v>
      </c>
    </row>
    <row r="10" spans="2:9" x14ac:dyDescent="0.2">
      <c r="B10" s="21" t="s">
        <v>45</v>
      </c>
      <c r="C10" s="23">
        <v>19486003</v>
      </c>
      <c r="D10" s="23">
        <v>22388990</v>
      </c>
      <c r="E10" s="23">
        <v>22711746</v>
      </c>
      <c r="F10" s="23">
        <v>22121782</v>
      </c>
      <c r="G10" s="23">
        <f>F10-E10</f>
        <v>-589964</v>
      </c>
      <c r="H10" s="24">
        <f>G10/E10</f>
        <v>-2.5976162290649075E-2</v>
      </c>
    </row>
    <row r="11" spans="2:9" x14ac:dyDescent="0.2">
      <c r="B11" s="22" t="s">
        <v>46</v>
      </c>
      <c r="C11" s="25">
        <f>SUM(C7:C10)</f>
        <v>84531885</v>
      </c>
      <c r="D11" s="25">
        <f>SUM(D7:D10)</f>
        <v>91481696</v>
      </c>
      <c r="E11" s="25">
        <f>SUM(E7:E10)</f>
        <v>101153630</v>
      </c>
      <c r="F11" s="25">
        <f>SUM(F7:F10)</f>
        <v>99893877</v>
      </c>
      <c r="G11" s="25">
        <f>F11-E11</f>
        <v>-1259753</v>
      </c>
      <c r="H11" s="26">
        <f>G11/E11</f>
        <v>-1.2453858551591278E-2</v>
      </c>
    </row>
    <row r="13" spans="2:9" x14ac:dyDescent="0.2">
      <c r="G13" s="17"/>
    </row>
    <row r="14" spans="2:9" x14ac:dyDescent="0.2">
      <c r="B14" s="10" t="s">
        <v>65</v>
      </c>
    </row>
  </sheetData>
  <hyperlinks>
    <hyperlink ref="I2" location="Contents!A1" display="back to contents"/>
  </hyperlinks>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I15"/>
  <sheetViews>
    <sheetView showGridLines="0" zoomScale="85" zoomScaleNormal="85" workbookViewId="0"/>
  </sheetViews>
  <sheetFormatPr defaultRowHeight="15" x14ac:dyDescent="0.2"/>
  <cols>
    <col min="1" max="1" width="9.140625" style="2"/>
    <col min="2" max="2" width="25.7109375" style="2" customWidth="1"/>
    <col min="3" max="6" width="15.5703125" style="2" customWidth="1"/>
    <col min="7" max="7" width="16.5703125" style="2" customWidth="1"/>
    <col min="8" max="16384" width="9.140625" style="2"/>
  </cols>
  <sheetData>
    <row r="2" spans="2:9" ht="15.75" x14ac:dyDescent="0.25">
      <c r="B2" s="4" t="s">
        <v>72</v>
      </c>
      <c r="I2" s="12" t="s">
        <v>77</v>
      </c>
    </row>
    <row r="3" spans="2:9" x14ac:dyDescent="0.2">
      <c r="B3" s="2" t="s">
        <v>47</v>
      </c>
    </row>
    <row r="6" spans="2:9" ht="47.25" x14ac:dyDescent="0.2">
      <c r="B6" s="19" t="s">
        <v>48</v>
      </c>
      <c r="C6" s="20" t="s">
        <v>39</v>
      </c>
      <c r="D6" s="20" t="s">
        <v>40</v>
      </c>
      <c r="E6" s="20" t="s">
        <v>41</v>
      </c>
      <c r="F6" s="15" t="s">
        <v>82</v>
      </c>
      <c r="G6" s="15" t="s">
        <v>51</v>
      </c>
    </row>
    <row r="7" spans="2:9" x14ac:dyDescent="0.2">
      <c r="B7" s="8" t="s">
        <v>42</v>
      </c>
      <c r="C7" s="31">
        <v>21183724</v>
      </c>
      <c r="D7" s="31">
        <v>22232690</v>
      </c>
      <c r="E7" s="31">
        <v>21559154</v>
      </c>
      <c r="F7" s="31">
        <f>E7-D7</f>
        <v>-673536</v>
      </c>
      <c r="G7" s="32">
        <f>F7/D7</f>
        <v>-3.0294849611090694E-2</v>
      </c>
    </row>
    <row r="8" spans="2:9" x14ac:dyDescent="0.2">
      <c r="B8" s="8" t="s">
        <v>43</v>
      </c>
      <c r="C8" s="31">
        <v>21915163</v>
      </c>
      <c r="D8" s="31">
        <v>22400970</v>
      </c>
      <c r="E8" s="31">
        <v>21960217</v>
      </c>
      <c r="F8" s="31">
        <f>E8-D8</f>
        <v>-440753</v>
      </c>
      <c r="G8" s="32">
        <f>F8/D8</f>
        <v>-1.9675621189618128E-2</v>
      </c>
    </row>
    <row r="9" spans="2:9" x14ac:dyDescent="0.2">
      <c r="B9" s="8" t="s">
        <v>44</v>
      </c>
      <c r="C9" s="31">
        <v>24143674</v>
      </c>
      <c r="D9" s="31">
        <v>24341474</v>
      </c>
      <c r="E9" s="31">
        <v>25134753</v>
      </c>
      <c r="F9" s="31">
        <f>E9-D9</f>
        <v>793279</v>
      </c>
      <c r="G9" s="32">
        <f>F9/D9</f>
        <v>3.2589604064240316E-2</v>
      </c>
    </row>
    <row r="10" spans="2:9" x14ac:dyDescent="0.2">
      <c r="B10" s="8" t="s">
        <v>45</v>
      </c>
      <c r="C10" s="31">
        <v>19999702</v>
      </c>
      <c r="D10" s="31">
        <v>19707583</v>
      </c>
      <c r="E10" s="31">
        <v>19337101</v>
      </c>
      <c r="F10" s="31">
        <f>E10-D10</f>
        <v>-370482</v>
      </c>
      <c r="G10" s="32">
        <f>F10/D10</f>
        <v>-1.8798956726453975E-2</v>
      </c>
    </row>
    <row r="11" spans="2:9" x14ac:dyDescent="0.2">
      <c r="B11" s="22" t="s">
        <v>49</v>
      </c>
      <c r="C11" s="25">
        <v>87242263</v>
      </c>
      <c r="D11" s="25">
        <v>88682717</v>
      </c>
      <c r="E11" s="25">
        <f>SUM(E7:E10)</f>
        <v>87991225</v>
      </c>
      <c r="F11" s="25">
        <f>E11-D11</f>
        <v>-691492</v>
      </c>
      <c r="G11" s="26">
        <f>F11/D11</f>
        <v>-7.7973704842624518E-3</v>
      </c>
    </row>
    <row r="12" spans="2:9" x14ac:dyDescent="0.2">
      <c r="B12" s="21"/>
    </row>
    <row r="14" spans="2:9" x14ac:dyDescent="0.2">
      <c r="B14" s="10" t="s">
        <v>65</v>
      </c>
    </row>
    <row r="15" spans="2:9" x14ac:dyDescent="0.2">
      <c r="B15" s="10" t="s">
        <v>67</v>
      </c>
    </row>
  </sheetData>
  <hyperlinks>
    <hyperlink ref="I2" location="Contents!A1" display="back to contents"/>
  </hyperlinks>
  <pageMargins left="0.7" right="0.7" top="0.75" bottom="0.75" header="0.3" footer="0.3"/>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I16"/>
  <sheetViews>
    <sheetView showGridLines="0" zoomScale="85" zoomScaleNormal="85" workbookViewId="0"/>
  </sheetViews>
  <sheetFormatPr defaultRowHeight="15" x14ac:dyDescent="0.2"/>
  <cols>
    <col min="1" max="1" width="9.140625" style="2"/>
    <col min="2" max="2" width="28.140625" style="2" customWidth="1"/>
    <col min="3" max="7" width="18.5703125" style="2" customWidth="1"/>
    <col min="8" max="16384" width="9.140625" style="2"/>
  </cols>
  <sheetData>
    <row r="2" spans="2:9" ht="15.75" x14ac:dyDescent="0.25">
      <c r="B2" s="4" t="s">
        <v>50</v>
      </c>
      <c r="I2" s="12" t="s">
        <v>77</v>
      </c>
    </row>
    <row r="3" spans="2:9" x14ac:dyDescent="0.2">
      <c r="B3" s="2" t="s">
        <v>47</v>
      </c>
    </row>
    <row r="6" spans="2:9" ht="47.25" x14ac:dyDescent="0.2">
      <c r="B6" s="19" t="s">
        <v>48</v>
      </c>
      <c r="C6" s="20" t="s">
        <v>39</v>
      </c>
      <c r="D6" s="20" t="s">
        <v>40</v>
      </c>
      <c r="E6" s="20" t="s">
        <v>41</v>
      </c>
      <c r="F6" s="15" t="s">
        <v>82</v>
      </c>
      <c r="G6" s="15" t="s">
        <v>51</v>
      </c>
    </row>
    <row r="7" spans="2:9" x14ac:dyDescent="0.2">
      <c r="B7" s="21" t="s">
        <v>42</v>
      </c>
      <c r="C7" s="27">
        <v>579127</v>
      </c>
      <c r="D7" s="27">
        <v>2989040</v>
      </c>
      <c r="E7" s="27">
        <v>2948968</v>
      </c>
      <c r="F7" s="27">
        <f>E7-D7</f>
        <v>-40072</v>
      </c>
      <c r="G7" s="28">
        <f>F7/D7</f>
        <v>-1.3406311056392688E-2</v>
      </c>
    </row>
    <row r="8" spans="2:9" x14ac:dyDescent="0.2">
      <c r="B8" s="21" t="s">
        <v>43</v>
      </c>
      <c r="C8" s="27">
        <v>651316</v>
      </c>
      <c r="D8" s="27">
        <v>3055152</v>
      </c>
      <c r="E8" s="27">
        <v>2851436</v>
      </c>
      <c r="F8" s="27">
        <f>E8-D8</f>
        <v>-203716</v>
      </c>
      <c r="G8" s="28">
        <f>F8/D8</f>
        <v>-6.6679497452172595E-2</v>
      </c>
    </row>
    <row r="9" spans="2:9" x14ac:dyDescent="0.2">
      <c r="B9" s="21" t="s">
        <v>44</v>
      </c>
      <c r="C9" s="27">
        <v>619702</v>
      </c>
      <c r="D9" s="27">
        <v>3422558</v>
      </c>
      <c r="E9" s="27">
        <v>3317567</v>
      </c>
      <c r="F9" s="27">
        <f>E9-D9</f>
        <v>-104991</v>
      </c>
      <c r="G9" s="28">
        <f>F9/D9</f>
        <v>-3.0676178460671812E-2</v>
      </c>
    </row>
    <row r="10" spans="2:9" x14ac:dyDescent="0.2">
      <c r="B10" s="21" t="s">
        <v>45</v>
      </c>
      <c r="C10" s="27">
        <v>2389288</v>
      </c>
      <c r="D10" s="27">
        <v>3004163</v>
      </c>
      <c r="E10" s="27">
        <v>2784681</v>
      </c>
      <c r="F10" s="27">
        <f>E10-D10</f>
        <v>-219482</v>
      </c>
      <c r="G10" s="28">
        <f>F10/D10</f>
        <v>-7.3059284732552798E-2</v>
      </c>
    </row>
    <row r="11" spans="2:9" x14ac:dyDescent="0.2">
      <c r="B11" s="22" t="s">
        <v>49</v>
      </c>
      <c r="C11" s="29">
        <v>4239433</v>
      </c>
      <c r="D11" s="29">
        <v>12470913</v>
      </c>
      <c r="E11" s="29">
        <f>SUM(E7:E10)</f>
        <v>11902652</v>
      </c>
      <c r="F11" s="29">
        <f>SUM(F7:F10)</f>
        <v>-568261</v>
      </c>
      <c r="G11" s="30">
        <f>F11/D11</f>
        <v>-4.5566912382437437E-2</v>
      </c>
    </row>
    <row r="13" spans="2:9" x14ac:dyDescent="0.2">
      <c r="B13" s="10" t="s">
        <v>65</v>
      </c>
    </row>
    <row r="14" spans="2:9" x14ac:dyDescent="0.2">
      <c r="B14" s="10" t="s">
        <v>66</v>
      </c>
    </row>
    <row r="16" spans="2:9" ht="51.75" customHeight="1" x14ac:dyDescent="0.2">
      <c r="B16" s="39" t="s">
        <v>83</v>
      </c>
      <c r="C16" s="39"/>
      <c r="D16" s="39"/>
      <c r="E16" s="39"/>
      <c r="F16" s="39"/>
      <c r="G16" s="39"/>
    </row>
  </sheetData>
  <mergeCells count="1">
    <mergeCell ref="B16:G16"/>
  </mergeCells>
  <hyperlinks>
    <hyperlink ref="I2" location="Contents!A1" display="back to contents"/>
  </hyperlinks>
  <pageMargins left="0.7" right="0.7" top="0.75" bottom="0.75" header="0.3" footer="0.3"/>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9"/>
  <sheetViews>
    <sheetView showGridLines="0" zoomScale="85" zoomScaleNormal="85" workbookViewId="0"/>
  </sheetViews>
  <sheetFormatPr defaultRowHeight="15" x14ac:dyDescent="0.2"/>
  <cols>
    <col min="1" max="1" width="9.140625" style="2"/>
    <col min="2" max="5" width="17.140625" style="2" customWidth="1"/>
    <col min="6" max="6" width="9" style="2" customWidth="1"/>
    <col min="7" max="16384" width="9.140625" style="2"/>
  </cols>
  <sheetData>
    <row r="2" spans="2:10" ht="15.75" x14ac:dyDescent="0.25">
      <c r="B2" s="4" t="s">
        <v>76</v>
      </c>
      <c r="I2" s="12" t="s">
        <v>77</v>
      </c>
      <c r="J2" s="13"/>
    </row>
    <row r="3" spans="2:10" x14ac:dyDescent="0.2">
      <c r="B3" s="2" t="s">
        <v>78</v>
      </c>
    </row>
    <row r="19" spans="2:5" x14ac:dyDescent="0.2">
      <c r="B19" s="2" t="s">
        <v>52</v>
      </c>
    </row>
    <row r="20" spans="2:5" ht="47.25" customHeight="1" x14ac:dyDescent="0.2">
      <c r="B20" s="39" t="s">
        <v>84</v>
      </c>
      <c r="C20" s="39"/>
      <c r="D20" s="39"/>
      <c r="E20" s="39"/>
    </row>
    <row r="22" spans="2:5" x14ac:dyDescent="0.2">
      <c r="B22" s="2" t="s">
        <v>53</v>
      </c>
    </row>
    <row r="24" spans="2:5" ht="47.25" x14ac:dyDescent="0.2">
      <c r="B24" s="14" t="s">
        <v>54</v>
      </c>
      <c r="C24" s="15" t="s">
        <v>55</v>
      </c>
      <c r="D24" s="15" t="s">
        <v>79</v>
      </c>
      <c r="E24" s="15" t="s">
        <v>80</v>
      </c>
    </row>
    <row r="25" spans="2:5" x14ac:dyDescent="0.2">
      <c r="B25" s="2" t="s">
        <v>56</v>
      </c>
      <c r="C25" s="23">
        <v>300000000</v>
      </c>
      <c r="D25" s="33"/>
      <c r="E25" s="33"/>
    </row>
    <row r="26" spans="2:5" x14ac:dyDescent="0.2">
      <c r="B26" s="2" t="s">
        <v>38</v>
      </c>
      <c r="C26" s="23">
        <v>84531885</v>
      </c>
      <c r="D26" s="23">
        <f>C26-$C$25</f>
        <v>-215468115</v>
      </c>
      <c r="E26" s="34">
        <f>D26/$C$25%</f>
        <v>-71.822704999999999</v>
      </c>
    </row>
    <row r="27" spans="2:5" x14ac:dyDescent="0.2">
      <c r="B27" s="2" t="s">
        <v>39</v>
      </c>
      <c r="C27" s="23">
        <v>91481696</v>
      </c>
      <c r="D27" s="23">
        <f>C27-$C$25</f>
        <v>-208518304</v>
      </c>
      <c r="E27" s="34">
        <f>D27/$C$25%</f>
        <v>-69.506101333333334</v>
      </c>
    </row>
    <row r="28" spans="2:5" x14ac:dyDescent="0.2">
      <c r="B28" s="2" t="s">
        <v>40</v>
      </c>
      <c r="C28" s="23">
        <v>101153630.00000003</v>
      </c>
      <c r="D28" s="23">
        <f>C28-$C$25</f>
        <v>-198846369.99999997</v>
      </c>
      <c r="E28" s="34">
        <f>D28/$C$25%</f>
        <v>-66.282123333333317</v>
      </c>
    </row>
    <row r="29" spans="2:5" x14ac:dyDescent="0.2">
      <c r="B29" s="18" t="s">
        <v>41</v>
      </c>
      <c r="C29" s="35">
        <v>99893877</v>
      </c>
      <c r="D29" s="35">
        <f>C29-$C$25</f>
        <v>-200106123</v>
      </c>
      <c r="E29" s="36">
        <f>D29/$C$25%</f>
        <v>-66.702040999999994</v>
      </c>
    </row>
  </sheetData>
  <mergeCells count="1">
    <mergeCell ref="B20:E20"/>
  </mergeCells>
  <hyperlinks>
    <hyperlink ref="I2" location="Contents!A1" display="back to contents"/>
  </hyperlink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57"/>
  <sheetViews>
    <sheetView showGridLines="0" zoomScale="85" zoomScaleNormal="85" workbookViewId="0"/>
  </sheetViews>
  <sheetFormatPr defaultRowHeight="15" x14ac:dyDescent="0.2"/>
  <cols>
    <col min="1" max="1" width="9.140625" style="2"/>
    <col min="2" max="8" width="17.140625" style="2" customWidth="1"/>
    <col min="9" max="16384" width="9.140625" style="2"/>
  </cols>
  <sheetData>
    <row r="2" spans="2:14" ht="15.75" x14ac:dyDescent="0.25">
      <c r="B2" s="4" t="s">
        <v>81</v>
      </c>
      <c r="N2" s="12" t="s">
        <v>77</v>
      </c>
    </row>
    <row r="3" spans="2:14" x14ac:dyDescent="0.2">
      <c r="B3" s="2" t="s">
        <v>57</v>
      </c>
    </row>
    <row r="30" spans="2:6" x14ac:dyDescent="0.2">
      <c r="B30" s="2" t="s">
        <v>58</v>
      </c>
    </row>
    <row r="32" spans="2:6" ht="15.75" x14ac:dyDescent="0.2">
      <c r="B32" s="19" t="s">
        <v>54</v>
      </c>
      <c r="C32" s="19" t="s">
        <v>48</v>
      </c>
      <c r="D32" s="20" t="s">
        <v>59</v>
      </c>
      <c r="E32" s="20" t="s">
        <v>60</v>
      </c>
      <c r="F32" s="20" t="s">
        <v>49</v>
      </c>
    </row>
    <row r="33" spans="2:6" x14ac:dyDescent="0.2">
      <c r="B33" s="40" t="s">
        <v>38</v>
      </c>
      <c r="C33" s="7" t="s">
        <v>61</v>
      </c>
      <c r="D33" s="37"/>
      <c r="E33" s="37"/>
      <c r="F33" s="37">
        <v>19413991</v>
      </c>
    </row>
    <row r="34" spans="2:6" x14ac:dyDescent="0.2">
      <c r="B34" s="41"/>
      <c r="C34" s="8" t="s">
        <v>62</v>
      </c>
      <c r="D34" s="31"/>
      <c r="E34" s="31"/>
      <c r="F34" s="31">
        <v>21627272</v>
      </c>
    </row>
    <row r="35" spans="2:6" x14ac:dyDescent="0.2">
      <c r="B35" s="41"/>
      <c r="C35" s="8" t="s">
        <v>63</v>
      </c>
      <c r="D35" s="31"/>
      <c r="E35" s="31"/>
      <c r="F35" s="31">
        <v>24004619</v>
      </c>
    </row>
    <row r="36" spans="2:6" x14ac:dyDescent="0.2">
      <c r="B36" s="42"/>
      <c r="C36" s="9" t="s">
        <v>64</v>
      </c>
      <c r="D36" s="38"/>
      <c r="E36" s="38"/>
      <c r="F36" s="35">
        <v>19486003</v>
      </c>
    </row>
    <row r="37" spans="2:6" x14ac:dyDescent="0.2">
      <c r="B37" s="40" t="s">
        <v>39</v>
      </c>
      <c r="C37" s="7" t="s">
        <v>61</v>
      </c>
      <c r="D37" s="37">
        <v>21183724</v>
      </c>
      <c r="E37" s="37">
        <v>579127</v>
      </c>
      <c r="F37" s="37">
        <v>21762851</v>
      </c>
    </row>
    <row r="38" spans="2:6" x14ac:dyDescent="0.2">
      <c r="B38" s="41"/>
      <c r="C38" s="8" t="s">
        <v>62</v>
      </c>
      <c r="D38" s="31">
        <v>21915163</v>
      </c>
      <c r="E38" s="31">
        <v>651316</v>
      </c>
      <c r="F38" s="31">
        <v>22566479</v>
      </c>
    </row>
    <row r="39" spans="2:6" x14ac:dyDescent="0.2">
      <c r="B39" s="41"/>
      <c r="C39" s="8" t="s">
        <v>63</v>
      </c>
      <c r="D39" s="31">
        <v>24143674</v>
      </c>
      <c r="E39" s="31">
        <v>619702</v>
      </c>
      <c r="F39" s="31">
        <v>24763376</v>
      </c>
    </row>
    <row r="40" spans="2:6" x14ac:dyDescent="0.2">
      <c r="B40" s="42"/>
      <c r="C40" s="9" t="s">
        <v>64</v>
      </c>
      <c r="D40" s="35">
        <v>19999702</v>
      </c>
      <c r="E40" s="35">
        <v>2389288</v>
      </c>
      <c r="F40" s="35">
        <v>22388990</v>
      </c>
    </row>
    <row r="41" spans="2:6" x14ac:dyDescent="0.2">
      <c r="B41" s="40" t="s">
        <v>40</v>
      </c>
      <c r="C41" s="7" t="s">
        <v>61</v>
      </c>
      <c r="D41" s="37">
        <v>22232689.999999993</v>
      </c>
      <c r="E41" s="37">
        <v>2989039.9999999986</v>
      </c>
      <c r="F41" s="37">
        <v>25221730.000000011</v>
      </c>
    </row>
    <row r="42" spans="2:6" x14ac:dyDescent="0.2">
      <c r="B42" s="41"/>
      <c r="C42" s="8" t="s">
        <v>62</v>
      </c>
      <c r="D42" s="31">
        <v>22400969.999999989</v>
      </c>
      <c r="E42" s="31">
        <v>3055151.9999999986</v>
      </c>
      <c r="F42" s="31">
        <v>25456122.000000004</v>
      </c>
    </row>
    <row r="43" spans="2:6" x14ac:dyDescent="0.2">
      <c r="B43" s="41"/>
      <c r="C43" s="8" t="s">
        <v>63</v>
      </c>
      <c r="D43" s="31">
        <v>24341474.000000004</v>
      </c>
      <c r="E43" s="31">
        <v>3422558.0000000009</v>
      </c>
      <c r="F43" s="31">
        <v>27764032.000000034</v>
      </c>
    </row>
    <row r="44" spans="2:6" x14ac:dyDescent="0.2">
      <c r="B44" s="42"/>
      <c r="C44" s="9" t="s">
        <v>64</v>
      </c>
      <c r="D44" s="35">
        <v>19707582.999999993</v>
      </c>
      <c r="E44" s="35">
        <v>3004163.0000000009</v>
      </c>
      <c r="F44" s="35">
        <v>22711745.999999981</v>
      </c>
    </row>
    <row r="45" spans="2:6" x14ac:dyDescent="0.2">
      <c r="B45" s="41" t="s">
        <v>41</v>
      </c>
      <c r="C45" s="8" t="s">
        <v>61</v>
      </c>
      <c r="D45" s="31">
        <v>21559154.000000015</v>
      </c>
      <c r="E45" s="31">
        <v>2948967.9999999991</v>
      </c>
      <c r="F45" s="31">
        <v>24508122.000000015</v>
      </c>
    </row>
    <row r="46" spans="2:6" x14ac:dyDescent="0.2">
      <c r="B46" s="41"/>
      <c r="C46" s="8" t="s">
        <v>62</v>
      </c>
      <c r="D46" s="31">
        <v>21960216.999999966</v>
      </c>
      <c r="E46" s="31">
        <v>2851436</v>
      </c>
      <c r="F46" s="31">
        <v>24811652.999999966</v>
      </c>
    </row>
    <row r="47" spans="2:6" x14ac:dyDescent="0.2">
      <c r="B47" s="41"/>
      <c r="C47" s="8" t="s">
        <v>63</v>
      </c>
      <c r="D47" s="31">
        <v>25134752.999999981</v>
      </c>
      <c r="E47" s="31">
        <v>3317566.9999999972</v>
      </c>
      <c r="F47" s="31">
        <v>28452319.999999978</v>
      </c>
    </row>
    <row r="48" spans="2:6" x14ac:dyDescent="0.2">
      <c r="B48" s="42"/>
      <c r="C48" s="9" t="s">
        <v>64</v>
      </c>
      <c r="D48" s="35">
        <v>19337101</v>
      </c>
      <c r="E48" s="35">
        <v>2784681</v>
      </c>
      <c r="F48" s="35">
        <v>22121782</v>
      </c>
    </row>
    <row r="50" spans="2:6" x14ac:dyDescent="0.2">
      <c r="B50" s="10" t="s">
        <v>65</v>
      </c>
    </row>
    <row r="51" spans="2:6" x14ac:dyDescent="0.2">
      <c r="B51" s="10" t="s">
        <v>66</v>
      </c>
    </row>
    <row r="52" spans="2:6" x14ac:dyDescent="0.2">
      <c r="B52" s="10" t="s">
        <v>67</v>
      </c>
    </row>
    <row r="54" spans="2:6" x14ac:dyDescent="0.2">
      <c r="D54" s="16"/>
      <c r="E54" s="16"/>
      <c r="F54" s="16"/>
    </row>
    <row r="55" spans="2:6" x14ac:dyDescent="0.2">
      <c r="D55" s="16"/>
      <c r="E55" s="16"/>
      <c r="F55" s="16"/>
    </row>
    <row r="56" spans="2:6" x14ac:dyDescent="0.2">
      <c r="D56" s="16"/>
      <c r="E56" s="16"/>
      <c r="F56" s="16"/>
    </row>
    <row r="57" spans="2:6" x14ac:dyDescent="0.2">
      <c r="D57" s="16"/>
      <c r="E57" s="16"/>
      <c r="F57" s="16"/>
    </row>
  </sheetData>
  <mergeCells count="4">
    <mergeCell ref="B33:B36"/>
    <mergeCell ref="B37:B40"/>
    <mergeCell ref="B41:B44"/>
    <mergeCell ref="B45:B48"/>
  </mergeCells>
  <hyperlinks>
    <hyperlink ref="N2" location="Contents!A1" display="back to contents"/>
  </hyperlinks>
  <pageMargins left="0.7" right="0.7" top="0.75" bottom="0.75" header="0.3" footer="0.3"/>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vt:lpstr>
      <vt:lpstr>Contents</vt:lpstr>
      <vt:lpstr>Table1 </vt:lpstr>
      <vt:lpstr>Table2</vt:lpstr>
      <vt:lpstr>Table3</vt:lpstr>
      <vt:lpstr>Figure1</vt:lpstr>
      <vt:lpstr>Figure2</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Terence Johnston</dc:creator>
  <cp:lastModifiedBy>Pamela McCorry</cp:lastModifiedBy>
  <cp:lastPrinted>2017-08-23T09:10:22Z</cp:lastPrinted>
  <dcterms:created xsi:type="dcterms:W3CDTF">2017-07-24T09:51:56Z</dcterms:created>
  <dcterms:modified xsi:type="dcterms:W3CDTF">2017-08-23T12:23:43Z</dcterms:modified>
</cp:coreProperties>
</file>