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781\Documents\David\Upload\23012020\"/>
    </mc:Choice>
  </mc:AlternateContent>
  <bookViews>
    <workbookView xWindow="0" yWindow="0" windowWidth="24000" windowHeight="9135" tabRatio="781"/>
  </bookViews>
  <sheets>
    <sheet name="Cover" sheetId="1" r:id="rId1"/>
    <sheet name="NI_chart" sheetId="5" r:id="rId2"/>
    <sheet name="Sector_table" sheetId="3" r:id="rId3"/>
  </sheets>
  <calcPr calcId="152511"/>
</workbook>
</file>

<file path=xl/calcChain.xml><?xml version="1.0" encoding="utf-8"?>
<calcChain xmlns="http://schemas.openxmlformats.org/spreadsheetml/2006/main">
  <c r="L38" i="5" l="1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K38" i="5"/>
  <c r="H38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E39" i="5"/>
  <c r="C38" i="5"/>
  <c r="AD39" i="5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E6" i="3"/>
  <c r="D6" i="3"/>
  <c r="C7" i="3"/>
  <c r="C8" i="3"/>
  <c r="C9" i="3"/>
  <c r="C10" i="3"/>
  <c r="C11" i="3"/>
  <c r="C12" i="3"/>
  <c r="C13" i="3"/>
  <c r="C14" i="3"/>
  <c r="C15" i="3"/>
  <c r="C6" i="3"/>
  <c r="I7" i="3" l="1"/>
  <c r="I8" i="3"/>
  <c r="I9" i="3"/>
  <c r="I10" i="3"/>
  <c r="I11" i="3"/>
  <c r="I12" i="3"/>
  <c r="I13" i="3"/>
  <c r="I14" i="3"/>
  <c r="I15" i="3"/>
  <c r="I6" i="3"/>
  <c r="H7" i="3" l="1"/>
  <c r="H8" i="3"/>
  <c r="H9" i="3"/>
  <c r="H10" i="3"/>
  <c r="H11" i="3"/>
  <c r="H12" i="3"/>
  <c r="H13" i="3"/>
  <c r="H14" i="3"/>
  <c r="H15" i="3"/>
  <c r="H6" i="3"/>
  <c r="G6" i="3" l="1"/>
  <c r="F6" i="3" l="1"/>
  <c r="G15" i="3" l="1"/>
  <c r="F9" i="3" l="1"/>
  <c r="F13" i="3"/>
  <c r="G7" i="3"/>
  <c r="G8" i="3"/>
  <c r="G9" i="3"/>
  <c r="G13" i="3" l="1"/>
  <c r="G10" i="3"/>
  <c r="F10" i="3"/>
  <c r="G14" i="3"/>
  <c r="F14" i="3"/>
  <c r="F12" i="3"/>
  <c r="F8" i="3"/>
  <c r="F11" i="3"/>
  <c r="F7" i="3"/>
  <c r="G11" i="3"/>
  <c r="G12" i="3"/>
  <c r="F15" i="3" l="1"/>
</calcChain>
</file>

<file path=xl/sharedStrings.xml><?xml version="1.0" encoding="utf-8"?>
<sst xmlns="http://schemas.openxmlformats.org/spreadsheetml/2006/main" count="73" uniqueCount="64">
  <si>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</si>
  <si>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</si>
  <si>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</si>
  <si>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</si>
  <si>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</si>
  <si>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</si>
  <si>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</si>
  <si>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</si>
  <si>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</si>
  <si>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Statistician: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</si>
  <si>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</si>
  <si>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</si>
  <si>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</si>
  <si>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</si>
  <si>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</si>
  <si>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</si>
  <si>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</si>
  <si>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</si>
  <si>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</si>
  <si>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</si>
  <si>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</si>
  <si>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</si>
  <si>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</si>
  <si>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</si>
  <si>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</si>
  <si>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</si>
  <si>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</si>
  <si>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</si>
  <si>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</si>
  <si>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</si>
  <si>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</si>
  <si>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</si>
  <si>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</si>
  <si>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</si>
  <si>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</si>
  <si>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</si>
  <si>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</si>
  <si>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</si>
  <si>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</si>
  <si>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028 9054 0916</t>
  </si>
  <si>
    <t>Statistics and Analytical Services Branch</t>
  </si>
  <si>
    <t>Pamela McCorry</t>
  </si>
  <si>
    <t>env.stats@daera-ni.gov.uk</t>
  </si>
  <si>
    <t>Source: Greenhouse Gas Inventories for England, Scotland, Wales and Northern Ireland: 1990 - 2017</t>
  </si>
  <si>
    <t>% of total emissions 2017</t>
  </si>
  <si>
    <t>http://naei.beis.gov.uk/reports/reports?section_id=4</t>
  </si>
  <si>
    <t>Based on 2017 Greenhouse Gas Inventory</t>
  </si>
  <si>
    <t>Northern Ireland Greenhouse Gas Projections Update</t>
  </si>
  <si>
    <t>projection update 1990-2030.</t>
  </si>
  <si>
    <t>23 January 2020</t>
  </si>
  <si>
    <t>1990-2030</t>
  </si>
  <si>
    <t>https://www.daera-ni.gov.uk/articles/northern-ireland-greenhouse-gas-projections</t>
  </si>
  <si>
    <t>Northern Ireland; 1990, 2017, 2030</t>
  </si>
  <si>
    <t>% change 1990 to 2017</t>
  </si>
  <si>
    <t>% change 1990 to 2030</t>
  </si>
  <si>
    <t>% of total emissions 2030</t>
  </si>
  <si>
    <t>Year</t>
  </si>
  <si>
    <t>greenhouse gas inventory 1990 to 2017</t>
  </si>
  <si>
    <t>Total GHG emissions from latest GHG inventory (1990 to 2017) and updated projections (2018 to 2030)</t>
  </si>
  <si>
    <r>
      <t>Northern Ireland, 1990 to 2030,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</si>
  <si>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projections 2018 to 2030</t>
  </si>
  <si>
    <t>Emissions share, reduction and projection reduction by sector</t>
  </si>
  <si>
    <t>The 1990-2017 figures are from the Greenhouse Gas Inventory whilst the 2018-2030 figures are from the latest projections.</t>
  </si>
  <si>
    <t>The latest projections report is available 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</si>
</sst>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#,##0.00000"/>
    <numFmt numFmtId="168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vertAlign val="subscript"/>
      <sz val="12"/>
      <color theme="1"/>
      <name val="Arial"/>
      <family val="2"/>
    </font>
    <font>
      <sz val="12"/>
      <color theme="0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/>
    <xf numFmtId="3" fontId="3" fillId="0" borderId="0" xfId="0" applyNumberFormat="1" applyFont="1"/>
    <xf numFmtId="9" fontId="3" fillId="0" borderId="0" xfId="2" applyFont="1"/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4" fontId="3" fillId="0" borderId="0" xfId="0" applyNumberFormat="1" applyFont="1"/>
    <xf numFmtId="165" fontId="3" fillId="0" borderId="0" xfId="2" applyNumberFormat="1" applyFo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5" fontId="3" fillId="0" borderId="1" xfId="2" applyNumberFormat="1" applyFont="1" applyBorder="1"/>
    <xf numFmtId="0" fontId="9" fillId="0" borderId="0" xfId="0" applyFont="1"/>
    <xf numFmtId="1" fontId="3" fillId="0" borderId="0" xfId="2" applyNumberFormat="1" applyFont="1"/>
    <xf numFmtId="1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6" fontId="3" fillId="0" borderId="0" xfId="2" applyNumberFormat="1" applyFont="1"/>
    <xf numFmtId="166" fontId="3" fillId="0" borderId="0" xfId="0" applyNumberFormat="1" applyFont="1"/>
    <xf numFmtId="49" fontId="3" fillId="0" borderId="0" xfId="0" applyNumberFormat="1" applyFont="1" applyFill="1"/>
    <xf numFmtId="0" fontId="14" fillId="0" borderId="0" xfId="1" applyFont="1" applyAlignment="1" applyProtection="1">
      <alignment horizontal="right"/>
    </xf>
    <xf numFmtId="167" fontId="15" fillId="0" borderId="0" xfId="0" applyNumberFormat="1" applyFont="1"/>
    <xf numFmtId="0" fontId="6" fillId="0" borderId="0" xfId="1" applyFont="1" applyFill="1" applyAlignment="1" applyProtection="1"/>
    <xf numFmtId="165" fontId="0" fillId="0" borderId="0" xfId="0" applyNumberFormat="1"/>
    <xf numFmtId="2" fontId="13" fillId="0" borderId="0" xfId="2" applyNumberFormat="1" applyFont="1"/>
    <xf numFmtId="2" fontId="0" fillId="0" borderId="0" xfId="2" applyNumberFormat="1" applyFont="1"/>
    <xf numFmtId="168" fontId="3" fillId="0" borderId="0" xfId="21" applyNumberFormat="1" applyFont="1"/>
    <xf numFmtId="168" fontId="3" fillId="0" borderId="0" xfId="0" applyNumberFormat="1" applyFont="1"/>
    <xf numFmtId="168" fontId="0" fillId="0" borderId="0" xfId="0" applyNumberFormat="1"/>
  </cellXfs>
  <cellStyles count="22">
    <cellStyle name="Comma" xfId="21" builtinId="3"/>
    <cellStyle name="Comma 2" xfId="11"/>
    <cellStyle name="Comma 3" xfId="13"/>
    <cellStyle name="Hyperlink" xfId="1" builtinId="8"/>
    <cellStyle name="Hyperlink 2" xfId="4"/>
    <cellStyle name="Normal" xfId="0" builtinId="0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0"/>
  <tableStyles count="0" defaultTableStyle="TableStyleMedium9" defaultPivotStyle="PivotStyleLight16"/>
  <colors>
    <mruColors>
      <color rgb="FF4F81BD"/>
      <color rgb="FF93A9CF"/>
      <color rgb="FFDB843E"/>
      <color rgb="FFDB843D"/>
      <color rgb="FF4198AF"/>
      <color rgb="FF71588F"/>
      <color rgb="FF89A54E"/>
      <color rgb="FFAA4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NI_chart!$B$38</c:f>
              <c:strCache>
                <c:ptCount val="1"/>
                <c:pt idx="0">
                  <c:v>greenhouse gas inventory 1990 to 2017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7"/>
              <c:spPr>
                <a:solidFill>
                  <a:srgbClr val="4F81BD"/>
                </a:solidFill>
                <a:ln w="38100">
                  <a:noFill/>
                </a:ln>
              </c:spPr>
            </c:marker>
            <c:bubble3D val="0"/>
          </c:dPt>
          <c:dPt>
            <c:idx val="5"/>
            <c:marker>
              <c:symbol val="diamond"/>
              <c:size val="7"/>
              <c:spPr>
                <a:solidFill>
                  <a:srgbClr val="4F81BD"/>
                </a:solidFill>
                <a:ln w="38100">
                  <a:noFill/>
                </a:ln>
              </c:spPr>
            </c:marker>
            <c:bubble3D val="0"/>
          </c:dPt>
          <c:cat>
            <c:numRef>
              <c:f>NI_chart!$C$37:$AQ$37</c:f>
              <c:numCache>
                <c:formatCode>General</c:formatCode>
                <c:ptCount val="41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NI_chart!$C$38:$AQ$38</c:f>
              <c:numCache>
                <c:formatCode>_-* #,##0.0_-;\-* #,##0.0_-;_-* "-"??_-;_-@_-</c:formatCode>
                <c:ptCount val="41"/>
                <c:pt idx="0">
                  <c:v>24.283227701992534</c:v>
                </c:pt>
                <c:pt idx="5">
                  <c:v>25.217584765459936</c:v>
                </c:pt>
                <c:pt idx="8">
                  <c:v>24.696543300080048</c:v>
                </c:pt>
                <c:pt idx="9">
                  <c:v>25.191532016682423</c:v>
                </c:pt>
                <c:pt idx="10">
                  <c:v>24.891743877360767</c:v>
                </c:pt>
                <c:pt idx="11">
                  <c:v>25.249831064628616</c:v>
                </c:pt>
                <c:pt idx="12">
                  <c:v>22.878728943378405</c:v>
                </c:pt>
                <c:pt idx="13">
                  <c:v>23.091524132653436</c:v>
                </c:pt>
                <c:pt idx="14">
                  <c:v>22.973605993561531</c:v>
                </c:pt>
                <c:pt idx="15">
                  <c:v>23.802713985966761</c:v>
                </c:pt>
                <c:pt idx="16">
                  <c:v>24.108596300388374</c:v>
                </c:pt>
                <c:pt idx="17">
                  <c:v>22.980388000516445</c:v>
                </c:pt>
                <c:pt idx="18">
                  <c:v>22.596137827192976</c:v>
                </c:pt>
                <c:pt idx="19">
                  <c:v>20.868055786935905</c:v>
                </c:pt>
                <c:pt idx="20">
                  <c:v>21.432571274815377</c:v>
                </c:pt>
                <c:pt idx="21">
                  <c:v>20.192187971321545</c:v>
                </c:pt>
                <c:pt idx="22">
                  <c:v>20.413046342692187</c:v>
                </c:pt>
                <c:pt idx="23">
                  <c:v>20.612478717806571</c:v>
                </c:pt>
                <c:pt idx="24">
                  <c:v>19.829107493387632</c:v>
                </c:pt>
                <c:pt idx="25">
                  <c:v>20.276997083662561</c:v>
                </c:pt>
                <c:pt idx="26">
                  <c:v>20.656423941647816</c:v>
                </c:pt>
                <c:pt idx="27">
                  <c:v>19.968740452183592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NI_chart!$B$39</c:f>
              <c:strCache>
                <c:ptCount val="1"/>
                <c:pt idx="0">
                  <c:v>projections 2018 to 2030</c:v>
                </c:pt>
              </c:strCache>
            </c:strRef>
          </c:tx>
          <c:spPr>
            <a:ln>
              <a:solidFill>
                <a:srgbClr val="4F81BD"/>
              </a:solidFill>
              <a:prstDash val="dash"/>
            </a:ln>
          </c:spPr>
          <c:marker>
            <c:symbol val="none"/>
          </c:marker>
          <c:cat>
            <c:numRef>
              <c:f>NI_chart!$C$37:$AQ$37</c:f>
              <c:numCache>
                <c:formatCode>General</c:formatCode>
                <c:ptCount val="41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NI_chart!$C$39:$AQ$39</c:f>
              <c:numCache>
                <c:formatCode>_-* #,##0.0_-;\-* #,##0.0_-;_-* "-"??_-;_-@_-</c:formatCode>
                <c:ptCount val="41"/>
                <c:pt idx="27">
                  <c:v>19.968740452183592</c:v>
                </c:pt>
                <c:pt idx="28">
                  <c:v>18.806999999999999</c:v>
                </c:pt>
                <c:pt idx="29">
                  <c:v>18.271999999999998</c:v>
                </c:pt>
                <c:pt idx="30">
                  <c:v>18.039000000000001</c:v>
                </c:pt>
                <c:pt idx="31">
                  <c:v>17.506</c:v>
                </c:pt>
                <c:pt idx="32">
                  <c:v>17.14</c:v>
                </c:pt>
                <c:pt idx="33">
                  <c:v>17.001000000000001</c:v>
                </c:pt>
                <c:pt idx="34">
                  <c:v>16.411999999999999</c:v>
                </c:pt>
                <c:pt idx="35">
                  <c:v>15.548999999999999</c:v>
                </c:pt>
                <c:pt idx="36">
                  <c:v>15.507</c:v>
                </c:pt>
                <c:pt idx="37">
                  <c:v>15.432</c:v>
                </c:pt>
                <c:pt idx="38">
                  <c:v>15.369</c:v>
                </c:pt>
                <c:pt idx="39">
                  <c:v>15.365</c:v>
                </c:pt>
                <c:pt idx="40">
                  <c:v>15.379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565056"/>
        <c:axId val="449576440"/>
      </c:lineChart>
      <c:catAx>
        <c:axId val="4495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49576440"/>
        <c:crosses val="autoZero"/>
        <c:auto val="1"/>
        <c:lblAlgn val="ctr"/>
        <c:lblOffset val="100"/>
        <c:noMultiLvlLbl val="0"/>
      </c:catAx>
      <c:valAx>
        <c:axId val="449576440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49565056"/>
        <c:crosses val="autoZero"/>
        <c:crossBetween val="midCat"/>
      </c:valAx>
      <c:spPr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22412</xdr:rowOff>
    </xdr:from>
    <xdr:to>
      <xdr:col>9</xdr:col>
      <xdr:colOff>484624</xdr:colOff>
      <xdr:row>33</xdr:row>
      <xdr:rowOff>4495</xdr:rowOff>
    </xdr:to>
    <xdr:grpSp>
      <xdr:nvGrpSpPr>
        <xdr:cNvPr id="4" name="Group 3"/>
        <xdr:cNvGrpSpPr/>
      </xdr:nvGrpSpPr>
      <xdr:grpSpPr>
        <a:xfrm>
          <a:off x="571500" y="5244353"/>
          <a:ext cx="6827153" cy="1315583"/>
          <a:chOff x="605118" y="5065059"/>
          <a:chExt cx="6827153" cy="1315583"/>
        </a:xfrm>
      </xdr:grpSpPr>
      <xdr:pic>
        <xdr:nvPicPr>
          <xdr:cNvPr id="3" name="Picture 2" descr="A4 DAERA Logo process.png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05118" y="5327065"/>
            <a:ext cx="3106287" cy="791570"/>
          </a:xfrm>
          <a:prstGeom prst="rect">
            <a:avLst/>
          </a:prstGeom>
        </xdr:spPr>
      </xdr:pic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25471" y="5065059"/>
            <a:ext cx="3106800" cy="131558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14</xdr:col>
      <xdr:colOff>214589</xdr:colOff>
      <xdr:row>32</xdr:row>
      <xdr:rowOff>66000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era-ni.gov.uk/articles/northern-ireland-greenhouse-gas-projections" TargetMode="External"/><Relationship Id="rId1" Type="http://schemas.openxmlformats.org/officeDocument/2006/relationships/hyperlink" Target="mailto:env.stats@daera-ni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aera-ni.gov.uk/articles/northern-ireland-greenhouse-gas-proje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6"/>
  <sheetViews>
    <sheetView showGridLines="0" tabSelected="1" zoomScale="85" zoomScaleNormal="85" workbookViewId="0"/>
  </sheetViews>
  <sheetFormatPr defaultColWidth="9.140625" defaultRowHeight="15" x14ac:dyDescent="0.2"/>
  <cols>
    <col min="1" max="1" width="9.140625" style="1"/>
    <col min="2" max="2" width="30.7109375" style="1" bestFit="1" customWidth="1"/>
    <col min="3" max="3" width="9.42578125" style="2" bestFit="1" customWidth="1"/>
    <col min="4" max="16384" width="9.140625" style="1"/>
  </cols>
  <sheetData>
    <row r="2" spans="2:3" ht="20.25" x14ac:dyDescent="0.3">
      <c r="B2" s="4" t="s">
        <v>47</v>
      </c>
    </row>
    <row r="3" spans="2:3" ht="20.25" x14ac:dyDescent="0.3">
      <c r="B3" s="4" t="s">
        <v>46</v>
      </c>
    </row>
    <row r="4" spans="2:3" ht="15" customHeight="1" x14ac:dyDescent="0.3">
      <c r="B4" s="4"/>
    </row>
    <row r="5" spans="2:3" ht="15" customHeight="1" x14ac:dyDescent="0.2">
      <c r="B5" s="2" t="s">
        <v>20</v>
      </c>
    </row>
    <row r="6" spans="2:3" ht="15" customHeight="1" x14ac:dyDescent="0.2">
      <c r="B6" s="2" t="s">
        <v>48</v>
      </c>
    </row>
    <row r="8" spans="2:3" ht="15.75" x14ac:dyDescent="0.25">
      <c r="B8" s="3" t="s">
        <v>4</v>
      </c>
      <c r="C8" s="27" t="s">
        <v>49</v>
      </c>
    </row>
    <row r="10" spans="2:3" ht="15.75" x14ac:dyDescent="0.25">
      <c r="B10" s="3" t="s">
        <v>0</v>
      </c>
      <c r="C10" s="2" t="s">
        <v>6</v>
      </c>
    </row>
    <row r="11" spans="2:3" ht="15.75" x14ac:dyDescent="0.25">
      <c r="B11" s="3" t="s">
        <v>3</v>
      </c>
      <c r="C11" s="2" t="s">
        <v>7</v>
      </c>
    </row>
    <row r="12" spans="2:3" ht="15.75" x14ac:dyDescent="0.25">
      <c r="B12" s="3" t="s">
        <v>1</v>
      </c>
      <c r="C12" s="2" t="s">
        <v>8</v>
      </c>
    </row>
    <row r="13" spans="2:3" ht="15.75" x14ac:dyDescent="0.25">
      <c r="B13" s="3" t="s">
        <v>2</v>
      </c>
      <c r="C13" s="2" t="s">
        <v>50</v>
      </c>
    </row>
    <row r="14" spans="2:3" ht="15.75" x14ac:dyDescent="0.25">
      <c r="B14" s="3" t="s">
        <v>19</v>
      </c>
      <c r="C14" s="2" t="s">
        <v>18</v>
      </c>
    </row>
    <row r="16" spans="2:3" ht="15.75" x14ac:dyDescent="0.25">
      <c r="B16" s="3" t="s">
        <v>9</v>
      </c>
      <c r="C16" s="2" t="s">
        <v>41</v>
      </c>
    </row>
    <row r="17" spans="2:3" ht="15.75" x14ac:dyDescent="0.25">
      <c r="B17" s="3" t="s">
        <v>10</v>
      </c>
      <c r="C17" s="2" t="s">
        <v>39</v>
      </c>
    </row>
    <row r="18" spans="2:3" ht="15.75" x14ac:dyDescent="0.25">
      <c r="B18" s="3" t="s">
        <v>11</v>
      </c>
      <c r="C18" s="5" t="s">
        <v>42</v>
      </c>
    </row>
    <row r="19" spans="2:3" ht="15.75" x14ac:dyDescent="0.25">
      <c r="B19" s="3" t="s">
        <v>5</v>
      </c>
      <c r="C19" s="5" t="s">
        <v>51</v>
      </c>
    </row>
    <row r="20" spans="2:3" ht="15.75" x14ac:dyDescent="0.25">
      <c r="B20" s="3"/>
      <c r="C20" s="5"/>
    </row>
    <row r="21" spans="2:3" ht="15.75" x14ac:dyDescent="0.25">
      <c r="B21" s="3" t="s">
        <v>12</v>
      </c>
      <c r="C21" s="2" t="s">
        <v>40</v>
      </c>
    </row>
    <row r="22" spans="2:3" x14ac:dyDescent="0.2">
      <c r="C22" s="2" t="s">
        <v>13</v>
      </c>
    </row>
    <row r="23" spans="2:3" x14ac:dyDescent="0.2">
      <c r="C23" s="2" t="s">
        <v>14</v>
      </c>
    </row>
    <row r="24" spans="2:3" x14ac:dyDescent="0.2">
      <c r="C24" s="2" t="s">
        <v>15</v>
      </c>
    </row>
    <row r="25" spans="2:3" x14ac:dyDescent="0.2">
      <c r="C25" s="2" t="s">
        <v>16</v>
      </c>
    </row>
    <row r="26" spans="2:3" x14ac:dyDescent="0.2">
      <c r="C26" s="2" t="s">
        <v>17</v>
      </c>
    </row>
  </sheetData>
  <hyperlinks>
    <hyperlink ref="C18" r:id="rId1"/>
    <hyperlink ref="C19" r:id="rId2"/>
  </hyperlinks>
  <pageMargins left="0.78740157480314965" right="0.78740157480314965" top="0.78740157480314965" bottom="0.78740157480314965" header="0.39370078740157483" footer="0.39370078740157483"/>
  <pageSetup paperSize="9" scale="9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70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43" width="10.7109375" style="2" customWidth="1"/>
    <col min="44" max="16384" width="9.140625" style="2"/>
  </cols>
  <sheetData>
    <row r="2" spans="2:18" ht="15.75" x14ac:dyDescent="0.25">
      <c r="B2" s="3" t="s">
        <v>58</v>
      </c>
      <c r="Q2"/>
      <c r="R2" s="28"/>
    </row>
    <row r="3" spans="2:18" ht="19.5" x14ac:dyDescent="0.35">
      <c r="B3" s="2" t="s">
        <v>59</v>
      </c>
    </row>
    <row r="4" spans="2:18" x14ac:dyDescent="0.2">
      <c r="B4" s="20"/>
    </row>
    <row r="18" spans="3:28" x14ac:dyDescent="0.2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35" spans="1:44" x14ac:dyDescent="0.2">
      <c r="B35" s="2" t="s">
        <v>38</v>
      </c>
    </row>
    <row r="36" spans="1:44" ht="19.5" x14ac:dyDescent="0.35">
      <c r="AQ36" s="7" t="s">
        <v>36</v>
      </c>
    </row>
    <row r="37" spans="1:44" ht="15.75" x14ac:dyDescent="0.25">
      <c r="B37" s="9" t="s">
        <v>56</v>
      </c>
      <c r="C37" s="12">
        <v>1990</v>
      </c>
      <c r="D37" s="12"/>
      <c r="E37" s="12"/>
      <c r="F37" s="12"/>
      <c r="G37" s="12"/>
      <c r="H37" s="12">
        <v>1995</v>
      </c>
      <c r="I37" s="12"/>
      <c r="J37" s="12"/>
      <c r="K37" s="12">
        <v>1998</v>
      </c>
      <c r="L37" s="12">
        <v>1999</v>
      </c>
      <c r="M37" s="12">
        <v>2000</v>
      </c>
      <c r="N37" s="12">
        <v>2001</v>
      </c>
      <c r="O37" s="12">
        <v>2002</v>
      </c>
      <c r="P37" s="12">
        <v>2003</v>
      </c>
      <c r="Q37" s="12">
        <v>2004</v>
      </c>
      <c r="R37" s="12">
        <v>2005</v>
      </c>
      <c r="S37" s="12">
        <v>2006</v>
      </c>
      <c r="T37" s="12">
        <v>2007</v>
      </c>
      <c r="U37" s="12">
        <v>2008</v>
      </c>
      <c r="V37" s="12">
        <v>2009</v>
      </c>
      <c r="W37" s="12">
        <v>2010</v>
      </c>
      <c r="X37" s="12">
        <v>2011</v>
      </c>
      <c r="Y37" s="12">
        <v>2012</v>
      </c>
      <c r="Z37" s="12">
        <v>2013</v>
      </c>
      <c r="AA37" s="12">
        <v>2014</v>
      </c>
      <c r="AB37" s="12">
        <v>2015</v>
      </c>
      <c r="AC37" s="12">
        <v>2016</v>
      </c>
      <c r="AD37" s="12">
        <v>2017</v>
      </c>
      <c r="AE37" s="12">
        <v>2018</v>
      </c>
      <c r="AF37" s="12">
        <v>2019</v>
      </c>
      <c r="AG37" s="12">
        <v>2020</v>
      </c>
      <c r="AH37" s="12">
        <v>2021</v>
      </c>
      <c r="AI37" s="12">
        <v>2022</v>
      </c>
      <c r="AJ37" s="12">
        <v>2023</v>
      </c>
      <c r="AK37" s="12">
        <v>2024</v>
      </c>
      <c r="AL37" s="12">
        <v>2025</v>
      </c>
      <c r="AM37" s="12">
        <v>2026</v>
      </c>
      <c r="AN37" s="12">
        <v>2027</v>
      </c>
      <c r="AO37" s="12">
        <v>2028</v>
      </c>
      <c r="AP37" s="12">
        <v>2029</v>
      </c>
      <c r="AQ37" s="12">
        <v>2030</v>
      </c>
    </row>
    <row r="38" spans="1:44" customFormat="1" ht="15.75" x14ac:dyDescent="0.25">
      <c r="B38" s="2" t="s">
        <v>57</v>
      </c>
      <c r="C38" s="34">
        <f>Sector_table!C29/1000</f>
        <v>24.283227701992534</v>
      </c>
      <c r="D38" s="34"/>
      <c r="E38" s="34"/>
      <c r="F38" s="34"/>
      <c r="G38" s="34"/>
      <c r="H38" s="34">
        <f>Sector_table!D29/1000</f>
        <v>25.217584765459936</v>
      </c>
      <c r="I38" s="34"/>
      <c r="J38" s="35"/>
      <c r="K38" s="34">
        <f>Sector_table!E29/1000</f>
        <v>24.696543300080048</v>
      </c>
      <c r="L38" s="34">
        <f>Sector_table!F29/1000</f>
        <v>25.191532016682423</v>
      </c>
      <c r="M38" s="34">
        <f>Sector_table!G29/1000</f>
        <v>24.891743877360767</v>
      </c>
      <c r="N38" s="34">
        <f>Sector_table!H29/1000</f>
        <v>25.249831064628616</v>
      </c>
      <c r="O38" s="34">
        <f>Sector_table!I29/1000</f>
        <v>22.878728943378405</v>
      </c>
      <c r="P38" s="34">
        <f>Sector_table!J29/1000</f>
        <v>23.091524132653436</v>
      </c>
      <c r="Q38" s="34">
        <f>Sector_table!K29/1000</f>
        <v>22.973605993561531</v>
      </c>
      <c r="R38" s="34">
        <f>Sector_table!L29/1000</f>
        <v>23.802713985966761</v>
      </c>
      <c r="S38" s="34">
        <f>Sector_table!M29/1000</f>
        <v>24.108596300388374</v>
      </c>
      <c r="T38" s="34">
        <f>Sector_table!N29/1000</f>
        <v>22.980388000516445</v>
      </c>
      <c r="U38" s="34">
        <f>Sector_table!O29/1000</f>
        <v>22.596137827192976</v>
      </c>
      <c r="V38" s="34">
        <f>Sector_table!P29/1000</f>
        <v>20.868055786935905</v>
      </c>
      <c r="W38" s="34">
        <f>Sector_table!Q29/1000</f>
        <v>21.432571274815377</v>
      </c>
      <c r="X38" s="34">
        <f>Sector_table!R29/1000</f>
        <v>20.192187971321545</v>
      </c>
      <c r="Y38" s="34">
        <f>Sector_table!S29/1000</f>
        <v>20.413046342692187</v>
      </c>
      <c r="Z38" s="34">
        <f>Sector_table!T29/1000</f>
        <v>20.612478717806571</v>
      </c>
      <c r="AA38" s="34">
        <f>Sector_table!U29/1000</f>
        <v>19.829107493387632</v>
      </c>
      <c r="AB38" s="34">
        <f>Sector_table!V29/1000</f>
        <v>20.276997083662561</v>
      </c>
      <c r="AC38" s="34">
        <f>Sector_table!W29/1000</f>
        <v>20.656423941647816</v>
      </c>
      <c r="AD38" s="34">
        <f>Sector_table!X29/1000</f>
        <v>19.968740452183592</v>
      </c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</row>
    <row r="39" spans="1:44" customFormat="1" ht="15.75" x14ac:dyDescent="0.25">
      <c r="B39" s="2" t="s">
        <v>60</v>
      </c>
      <c r="C39" s="36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>
        <f>AD38</f>
        <v>19.968740452183592</v>
      </c>
      <c r="AE39" s="34">
        <f>Sector_table!Y29/1000</f>
        <v>18.806999999999999</v>
      </c>
      <c r="AF39" s="34">
        <f>Sector_table!Z29/1000</f>
        <v>18.271999999999998</v>
      </c>
      <c r="AG39" s="34">
        <f>Sector_table!AA29/1000</f>
        <v>18.039000000000001</v>
      </c>
      <c r="AH39" s="34">
        <f>Sector_table!AB29/1000</f>
        <v>17.506</v>
      </c>
      <c r="AI39" s="34">
        <f>Sector_table!AC29/1000</f>
        <v>17.14</v>
      </c>
      <c r="AJ39" s="34">
        <f>Sector_table!AD29/1000</f>
        <v>17.001000000000001</v>
      </c>
      <c r="AK39" s="34">
        <f>Sector_table!AE29/1000</f>
        <v>16.411999999999999</v>
      </c>
      <c r="AL39" s="34">
        <f>Sector_table!AF29/1000</f>
        <v>15.548999999999999</v>
      </c>
      <c r="AM39" s="34">
        <f>Sector_table!AG29/1000</f>
        <v>15.507</v>
      </c>
      <c r="AN39" s="34">
        <f>Sector_table!AH29/1000</f>
        <v>15.432</v>
      </c>
      <c r="AO39" s="34">
        <f>Sector_table!AI29/1000</f>
        <v>15.369</v>
      </c>
      <c r="AP39" s="34">
        <f>Sector_table!AJ29/1000</f>
        <v>15.365</v>
      </c>
      <c r="AQ39" s="34">
        <f>Sector_table!AK29/1000</f>
        <v>15.379</v>
      </c>
      <c r="AR39" s="31"/>
    </row>
    <row r="40" spans="1:44" ht="15.7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44" ht="15.7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44" ht="15.7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44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44" ht="15.7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44" ht="15.7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44" ht="15.7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44" ht="15.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44" ht="15.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ht="15.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x14ac:dyDescent="0.2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1:30" x14ac:dyDescent="0.2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spans="1:30" x14ac:dyDescent="0.2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</sheetData>
  <pageMargins left="0.25" right="0.25" top="0.75" bottom="0.75" header="0.3" footer="0.3"/>
  <pageSetup paperSize="9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44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37" width="14.28515625" style="2" customWidth="1"/>
    <col min="38" max="16384" width="9.140625" style="2"/>
  </cols>
  <sheetData>
    <row r="2" spans="2:14" ht="15.75" x14ac:dyDescent="0.25">
      <c r="B2" s="6" t="s">
        <v>61</v>
      </c>
      <c r="J2"/>
    </row>
    <row r="3" spans="2:14" x14ac:dyDescent="0.2">
      <c r="B3" s="2" t="s">
        <v>52</v>
      </c>
    </row>
    <row r="4" spans="2:14" ht="19.5" x14ac:dyDescent="0.35">
      <c r="I4" s="7" t="s">
        <v>36</v>
      </c>
    </row>
    <row r="5" spans="2:14" ht="47.25" x14ac:dyDescent="0.25">
      <c r="B5" s="13" t="s">
        <v>30</v>
      </c>
      <c r="C5" s="14">
        <v>1990</v>
      </c>
      <c r="D5" s="14">
        <v>2017</v>
      </c>
      <c r="E5" s="14">
        <v>2030</v>
      </c>
      <c r="F5" s="14" t="s">
        <v>44</v>
      </c>
      <c r="G5" s="14" t="s">
        <v>53</v>
      </c>
      <c r="H5" s="14" t="s">
        <v>55</v>
      </c>
      <c r="I5" s="14" t="s">
        <v>54</v>
      </c>
      <c r="K5"/>
      <c r="L5"/>
      <c r="M5"/>
      <c r="N5"/>
    </row>
    <row r="6" spans="2:14" ht="15.75" x14ac:dyDescent="0.25">
      <c r="B6" s="8" t="s">
        <v>21</v>
      </c>
      <c r="C6" s="15">
        <f>C20/1000</f>
        <v>5.2793538650790408</v>
      </c>
      <c r="D6" s="15">
        <f>X20/1000</f>
        <v>5.3853615305639346</v>
      </c>
      <c r="E6" s="15">
        <f>AK20/1000</f>
        <v>5.1020000000000003</v>
      </c>
      <c r="F6" s="21">
        <f>(D6/$D$15%)</f>
        <v>26.968959526814032</v>
      </c>
      <c r="G6" s="16">
        <f t="shared" ref="G6:G15" si="0">(D6-C6)/C6%</f>
        <v>2.0079666602023978</v>
      </c>
      <c r="H6" s="21">
        <f>(E6/$E$15%)</f>
        <v>33.175108914753892</v>
      </c>
      <c r="I6" s="16">
        <f>(E6-C6)/C6%</f>
        <v>-3.3593858190141459</v>
      </c>
      <c r="J6" s="15"/>
      <c r="K6" s="32"/>
      <c r="L6"/>
      <c r="M6"/>
      <c r="N6"/>
    </row>
    <row r="7" spans="2:14" ht="15.75" x14ac:dyDescent="0.25">
      <c r="B7" s="8" t="s">
        <v>22</v>
      </c>
      <c r="C7" s="15">
        <f t="shared" ref="C7:C15" si="1">C21/1000</f>
        <v>3.0651708365137167</v>
      </c>
      <c r="D7" s="15">
        <f t="shared" ref="D7:D15" si="2">X21/1000</f>
        <v>2.375025549881296</v>
      </c>
      <c r="E7" s="15">
        <f t="shared" ref="E7:E15" si="3">AK21/1000</f>
        <v>1.466</v>
      </c>
      <c r="F7" s="21">
        <f t="shared" ref="F7:F14" si="4">(D7/$D$15%)</f>
        <v>11.893717360734115</v>
      </c>
      <c r="G7" s="16">
        <f t="shared" si="0"/>
        <v>-22.515720116187143</v>
      </c>
      <c r="H7" s="21">
        <f t="shared" ref="H7:H15" si="5">(E7/$E$15%)</f>
        <v>9.532479354964563</v>
      </c>
      <c r="I7" s="16">
        <f t="shared" ref="I7:I15" si="6">(E7-C7)/C7%</f>
        <v>-52.172323234439737</v>
      </c>
      <c r="J7" s="15"/>
      <c r="K7" s="33"/>
      <c r="L7"/>
      <c r="M7"/>
      <c r="N7"/>
    </row>
    <row r="8" spans="2:14" ht="15.75" x14ac:dyDescent="0.25">
      <c r="B8" s="8" t="s">
        <v>32</v>
      </c>
      <c r="C8" s="15">
        <f t="shared" si="1"/>
        <v>5.3087748320044348</v>
      </c>
      <c r="D8" s="15">
        <f t="shared" si="2"/>
        <v>3.4151883618444638</v>
      </c>
      <c r="E8" s="15">
        <f t="shared" si="3"/>
        <v>1.323</v>
      </c>
      <c r="F8" s="21">
        <f t="shared" si="4"/>
        <v>17.102672900288066</v>
      </c>
      <c r="G8" s="16">
        <f t="shared" si="0"/>
        <v>-35.668992000646014</v>
      </c>
      <c r="H8" s="21">
        <f t="shared" si="5"/>
        <v>8.602639963586709</v>
      </c>
      <c r="I8" s="16">
        <f t="shared" si="6"/>
        <v>-75.078995778382364</v>
      </c>
      <c r="J8" s="15"/>
      <c r="K8" s="32"/>
      <c r="L8"/>
      <c r="M8"/>
      <c r="N8"/>
    </row>
    <row r="9" spans="2:14" ht="15.75" x14ac:dyDescent="0.25">
      <c r="B9" s="8" t="s">
        <v>33</v>
      </c>
      <c r="C9" s="15">
        <f t="shared" si="1"/>
        <v>0.7577828155874704</v>
      </c>
      <c r="D9" s="15">
        <f t="shared" si="2"/>
        <v>0.16364871628086783</v>
      </c>
      <c r="E9" s="15">
        <f t="shared" si="3"/>
        <v>0.16400000000000001</v>
      </c>
      <c r="F9" s="21">
        <f t="shared" si="4"/>
        <v>0.81952447963723596</v>
      </c>
      <c r="G9" s="16">
        <f t="shared" si="0"/>
        <v>-78.404271921368476</v>
      </c>
      <c r="H9" s="21">
        <f t="shared" si="5"/>
        <v>1.0663892320697057</v>
      </c>
      <c r="I9" s="16">
        <f t="shared" si="6"/>
        <v>-78.357915140519623</v>
      </c>
      <c r="J9" s="15"/>
      <c r="K9" s="33"/>
      <c r="L9"/>
      <c r="M9"/>
      <c r="N9"/>
    </row>
    <row r="10" spans="2:14" ht="15.75" x14ac:dyDescent="0.25">
      <c r="B10" s="8" t="s">
        <v>34</v>
      </c>
      <c r="C10" s="15">
        <f t="shared" si="1"/>
        <v>0.38989625299928332</v>
      </c>
      <c r="D10" s="15">
        <f t="shared" si="2"/>
        <v>0.4795174938487663</v>
      </c>
      <c r="E10" s="15">
        <f t="shared" si="3"/>
        <v>0.45100000000000001</v>
      </c>
      <c r="F10" s="21">
        <f t="shared" si="4"/>
        <v>2.4013407104819713</v>
      </c>
      <c r="G10" s="16">
        <f t="shared" si="0"/>
        <v>22.985920013354864</v>
      </c>
      <c r="H10" s="21">
        <f t="shared" si="5"/>
        <v>2.9325703881916905</v>
      </c>
      <c r="I10" s="16">
        <f t="shared" si="6"/>
        <v>15.67179641524511</v>
      </c>
      <c r="J10" s="15"/>
      <c r="K10" s="33"/>
      <c r="L10"/>
      <c r="M10"/>
      <c r="N10"/>
    </row>
    <row r="11" spans="2:14" ht="15.75" x14ac:dyDescent="0.25">
      <c r="B11" s="8" t="s">
        <v>26</v>
      </c>
      <c r="C11" s="15">
        <f t="shared" si="1"/>
        <v>0.48561389066351118</v>
      </c>
      <c r="D11" s="15">
        <f t="shared" si="2"/>
        <v>0.18816824487679201</v>
      </c>
      <c r="E11" s="15">
        <f t="shared" si="3"/>
        <v>0.19700000000000001</v>
      </c>
      <c r="F11" s="21">
        <f t="shared" si="4"/>
        <v>0.942314039923413</v>
      </c>
      <c r="G11" s="16">
        <f t="shared" si="0"/>
        <v>-61.251469841669646</v>
      </c>
      <c r="H11" s="21">
        <f t="shared" si="5"/>
        <v>1.2809675531569025</v>
      </c>
      <c r="I11" s="16">
        <f t="shared" si="6"/>
        <v>-59.432791403303547</v>
      </c>
      <c r="J11" s="15"/>
      <c r="K11" s="33"/>
      <c r="L11"/>
      <c r="M11"/>
      <c r="N11"/>
    </row>
    <row r="12" spans="2:14" ht="15.75" x14ac:dyDescent="0.25">
      <c r="B12" s="8" t="s">
        <v>27</v>
      </c>
      <c r="C12" s="15">
        <f t="shared" si="1"/>
        <v>3.6711095647410983</v>
      </c>
      <c r="D12" s="15">
        <f t="shared" si="2"/>
        <v>2.6451557736700955</v>
      </c>
      <c r="E12" s="15">
        <f t="shared" si="3"/>
        <v>2.4430000000000001</v>
      </c>
      <c r="F12" s="21">
        <f t="shared" si="4"/>
        <v>13.246482821508385</v>
      </c>
      <c r="G12" s="16">
        <f t="shared" si="0"/>
        <v>-27.946694942714334</v>
      </c>
      <c r="H12" s="21">
        <f t="shared" si="5"/>
        <v>15.885298133818846</v>
      </c>
      <c r="I12" s="16">
        <f t="shared" si="6"/>
        <v>-33.453361799287769</v>
      </c>
      <c r="J12" s="15"/>
      <c r="K12" s="32"/>
      <c r="L12"/>
      <c r="M12"/>
      <c r="N12"/>
    </row>
    <row r="13" spans="2:14" ht="15.75" x14ac:dyDescent="0.25">
      <c r="B13" s="8" t="s">
        <v>28</v>
      </c>
      <c r="C13" s="15">
        <f t="shared" si="1"/>
        <v>3.4653420800975065</v>
      </c>
      <c r="D13" s="15">
        <f t="shared" si="2"/>
        <v>4.5122809862362763</v>
      </c>
      <c r="E13" s="15">
        <f t="shared" si="3"/>
        <v>3.802</v>
      </c>
      <c r="F13" s="21">
        <f t="shared" si="4"/>
        <v>22.596723098490951</v>
      </c>
      <c r="G13" s="16">
        <f t="shared" si="0"/>
        <v>30.211704413011695</v>
      </c>
      <c r="H13" s="21">
        <f t="shared" si="5"/>
        <v>24.722023538591589</v>
      </c>
      <c r="I13" s="16">
        <f t="shared" si="6"/>
        <v>9.7149981768328253</v>
      </c>
      <c r="J13" s="15"/>
      <c r="K13" s="33"/>
      <c r="L13"/>
      <c r="M13"/>
      <c r="N13"/>
    </row>
    <row r="14" spans="2:14" ht="15.75" x14ac:dyDescent="0.25">
      <c r="B14" s="8" t="s">
        <v>35</v>
      </c>
      <c r="C14" s="15">
        <f t="shared" si="1"/>
        <v>1.8601835643064744</v>
      </c>
      <c r="D14" s="15">
        <f t="shared" si="2"/>
        <v>0.80439379498109576</v>
      </c>
      <c r="E14" s="15">
        <f t="shared" si="3"/>
        <v>0.43099999999999999</v>
      </c>
      <c r="F14" s="21">
        <f t="shared" si="4"/>
        <v>4.0282650621218066</v>
      </c>
      <c r="G14" s="16">
        <f t="shared" si="0"/>
        <v>-56.757289419391519</v>
      </c>
      <c r="H14" s="21">
        <f t="shared" si="5"/>
        <v>2.8025229208661164</v>
      </c>
      <c r="I14" s="16">
        <f t="shared" si="6"/>
        <v>-76.830243623795894</v>
      </c>
      <c r="J14" s="11"/>
      <c r="K14" s="33"/>
      <c r="L14"/>
      <c r="M14"/>
      <c r="N14"/>
    </row>
    <row r="15" spans="2:14" ht="15.75" x14ac:dyDescent="0.25">
      <c r="B15" s="17" t="s">
        <v>31</v>
      </c>
      <c r="C15" s="18">
        <f t="shared" si="1"/>
        <v>24.283227701992534</v>
      </c>
      <c r="D15" s="18">
        <f t="shared" si="2"/>
        <v>19.968740452183592</v>
      </c>
      <c r="E15" s="18">
        <f t="shared" si="3"/>
        <v>15.379</v>
      </c>
      <c r="F15" s="22">
        <f>SUM(F6:F14)</f>
        <v>99.999999999999986</v>
      </c>
      <c r="G15" s="19">
        <f t="shared" si="0"/>
        <v>-17.767354911616305</v>
      </c>
      <c r="H15" s="22">
        <f t="shared" si="5"/>
        <v>100.00000000000001</v>
      </c>
      <c r="I15" s="19">
        <f t="shared" si="6"/>
        <v>-36.668221421248326</v>
      </c>
      <c r="J15" s="15"/>
      <c r="K15" s="33"/>
      <c r="L15"/>
      <c r="M15"/>
      <c r="N15"/>
    </row>
    <row r="17" spans="2:37" x14ac:dyDescent="0.2">
      <c r="B17" s="2" t="s">
        <v>62</v>
      </c>
    </row>
    <row r="18" spans="2:37" ht="19.5" x14ac:dyDescent="0.35">
      <c r="AK18" s="2" t="s">
        <v>37</v>
      </c>
    </row>
    <row r="19" spans="2:37" ht="15.75" x14ac:dyDescent="0.25">
      <c r="B19" s="9" t="s">
        <v>30</v>
      </c>
      <c r="C19" s="12">
        <v>1990</v>
      </c>
      <c r="D19" s="12">
        <v>1995</v>
      </c>
      <c r="E19" s="12">
        <v>1998</v>
      </c>
      <c r="F19" s="12">
        <v>1999</v>
      </c>
      <c r="G19" s="12">
        <v>2000</v>
      </c>
      <c r="H19" s="12">
        <v>2001</v>
      </c>
      <c r="I19" s="12">
        <v>2002</v>
      </c>
      <c r="J19" s="12">
        <v>2003</v>
      </c>
      <c r="K19" s="12">
        <v>2004</v>
      </c>
      <c r="L19" s="12">
        <v>2005</v>
      </c>
      <c r="M19" s="12">
        <v>2006</v>
      </c>
      <c r="N19" s="12">
        <v>2007</v>
      </c>
      <c r="O19" s="12">
        <v>2008</v>
      </c>
      <c r="P19" s="12">
        <v>2009</v>
      </c>
      <c r="Q19" s="12">
        <v>2010</v>
      </c>
      <c r="R19" s="12">
        <v>2011</v>
      </c>
      <c r="S19" s="12">
        <v>2012</v>
      </c>
      <c r="T19" s="12">
        <v>2013</v>
      </c>
      <c r="U19" s="12">
        <v>2014</v>
      </c>
      <c r="V19" s="12">
        <v>2015</v>
      </c>
      <c r="W19" s="12">
        <v>2016</v>
      </c>
      <c r="X19" s="12">
        <v>2017</v>
      </c>
      <c r="Y19" s="12">
        <v>2018</v>
      </c>
      <c r="Z19" s="12">
        <v>2019</v>
      </c>
      <c r="AA19" s="12">
        <v>2020</v>
      </c>
      <c r="AB19" s="12">
        <v>2021</v>
      </c>
      <c r="AC19" s="12">
        <v>2022</v>
      </c>
      <c r="AD19" s="12">
        <v>2023</v>
      </c>
      <c r="AE19" s="12">
        <v>2024</v>
      </c>
      <c r="AF19" s="12">
        <v>2025</v>
      </c>
      <c r="AG19" s="12">
        <v>2026</v>
      </c>
      <c r="AH19" s="12">
        <v>2027</v>
      </c>
      <c r="AI19" s="12">
        <v>2028</v>
      </c>
      <c r="AJ19" s="12">
        <v>2029</v>
      </c>
      <c r="AK19" s="12">
        <v>2030</v>
      </c>
    </row>
    <row r="20" spans="2:37" x14ac:dyDescent="0.2">
      <c r="B20" s="2" t="s">
        <v>21</v>
      </c>
      <c r="C20" s="10">
        <v>5279.3538650790406</v>
      </c>
      <c r="D20" s="10">
        <v>5714.0216333582675</v>
      </c>
      <c r="E20" s="10">
        <v>5782.6886281418065</v>
      </c>
      <c r="F20" s="10">
        <v>5715.684011533891</v>
      </c>
      <c r="G20" s="10">
        <v>5470.2105058933867</v>
      </c>
      <c r="H20" s="10">
        <v>5442.4275180930035</v>
      </c>
      <c r="I20" s="10">
        <v>5403.6214324695638</v>
      </c>
      <c r="J20" s="10">
        <v>5459.1734623536759</v>
      </c>
      <c r="K20" s="10">
        <v>5390.9294085543879</v>
      </c>
      <c r="L20" s="10">
        <v>5380.8892044691229</v>
      </c>
      <c r="M20" s="10">
        <v>5241.4453265848606</v>
      </c>
      <c r="N20" s="10">
        <v>5115.9581399647186</v>
      </c>
      <c r="O20" s="10">
        <v>4984.9093385667766</v>
      </c>
      <c r="P20" s="10">
        <v>4952.8120889843785</v>
      </c>
      <c r="Q20" s="10">
        <v>5023.122160155136</v>
      </c>
      <c r="R20" s="10">
        <v>5045.710623024308</v>
      </c>
      <c r="S20" s="10">
        <v>5106.2474205168319</v>
      </c>
      <c r="T20" s="10">
        <v>5118.2179507524543</v>
      </c>
      <c r="U20" s="10">
        <v>5134.0596350636552</v>
      </c>
      <c r="V20" s="10">
        <v>5210.6262887882312</v>
      </c>
      <c r="W20" s="10">
        <v>5321.1703713450634</v>
      </c>
      <c r="X20" s="10">
        <v>5385.361530563935</v>
      </c>
      <c r="Y20" s="10">
        <v>5301</v>
      </c>
      <c r="Z20" s="10">
        <v>5272</v>
      </c>
      <c r="AA20" s="10">
        <v>5235</v>
      </c>
      <c r="AB20" s="10">
        <v>5210</v>
      </c>
      <c r="AC20" s="10">
        <v>5188</v>
      </c>
      <c r="AD20" s="10">
        <v>5168</v>
      </c>
      <c r="AE20" s="10">
        <v>5150</v>
      </c>
      <c r="AF20" s="10">
        <v>5133</v>
      </c>
      <c r="AG20" s="10">
        <v>5118</v>
      </c>
      <c r="AH20" s="10">
        <v>5103</v>
      </c>
      <c r="AI20" s="10">
        <v>5103</v>
      </c>
      <c r="AJ20" s="10">
        <v>5102</v>
      </c>
      <c r="AK20" s="10">
        <v>5102</v>
      </c>
    </row>
    <row r="21" spans="2:37" x14ac:dyDescent="0.2">
      <c r="B21" s="2" t="s">
        <v>22</v>
      </c>
      <c r="C21" s="10">
        <v>3065.1708365137165</v>
      </c>
      <c r="D21" s="10">
        <v>3065.8237534223431</v>
      </c>
      <c r="E21" s="10">
        <v>2632.3807686462533</v>
      </c>
      <c r="F21" s="10">
        <v>2860.6037312575963</v>
      </c>
      <c r="G21" s="10">
        <v>2907.1616414071127</v>
      </c>
      <c r="H21" s="10">
        <v>2967.2299482902667</v>
      </c>
      <c r="I21" s="10">
        <v>2300.5378419490412</v>
      </c>
      <c r="J21" s="10">
        <v>2450.9751802541009</v>
      </c>
      <c r="K21" s="10">
        <v>2491.0098786691074</v>
      </c>
      <c r="L21" s="10">
        <v>2833.2305228295763</v>
      </c>
      <c r="M21" s="10">
        <v>2778.5523733903328</v>
      </c>
      <c r="N21" s="10">
        <v>2827.0700766842356</v>
      </c>
      <c r="O21" s="10">
        <v>2567.5740226453149</v>
      </c>
      <c r="P21" s="10">
        <v>2423.3984195832709</v>
      </c>
      <c r="Q21" s="10">
        <v>2670.3932924272035</v>
      </c>
      <c r="R21" s="10">
        <v>2391.7551606145457</v>
      </c>
      <c r="S21" s="10">
        <v>2333.8196381352441</v>
      </c>
      <c r="T21" s="10">
        <v>2351.4550685250206</v>
      </c>
      <c r="U21" s="10">
        <v>2526.7695661782209</v>
      </c>
      <c r="V21" s="10">
        <v>2602.5266210570048</v>
      </c>
      <c r="W21" s="10">
        <v>2527.4803462081104</v>
      </c>
      <c r="X21" s="10">
        <v>2375.0255498812958</v>
      </c>
      <c r="Y21" s="10">
        <v>2155</v>
      </c>
      <c r="Z21" s="10">
        <v>1953</v>
      </c>
      <c r="AA21" s="10">
        <v>1832</v>
      </c>
      <c r="AB21" s="10">
        <v>1767</v>
      </c>
      <c r="AC21" s="10">
        <v>1719</v>
      </c>
      <c r="AD21" s="10">
        <v>1686</v>
      </c>
      <c r="AE21" s="10">
        <v>1651</v>
      </c>
      <c r="AF21" s="10">
        <v>1618</v>
      </c>
      <c r="AG21" s="10">
        <v>1586</v>
      </c>
      <c r="AH21" s="10">
        <v>1552</v>
      </c>
      <c r="AI21" s="10">
        <v>1523</v>
      </c>
      <c r="AJ21" s="10">
        <v>1494</v>
      </c>
      <c r="AK21" s="10">
        <v>1466</v>
      </c>
    </row>
    <row r="22" spans="2:37" x14ac:dyDescent="0.2">
      <c r="B22" s="2" t="s">
        <v>23</v>
      </c>
      <c r="C22" s="10">
        <v>5308.7748320044348</v>
      </c>
      <c r="D22" s="10">
        <v>6531.4472608245633</v>
      </c>
      <c r="E22" s="10">
        <v>6186.9139501428544</v>
      </c>
      <c r="F22" s="10">
        <v>6282.7039397255412</v>
      </c>
      <c r="G22" s="10">
        <v>6337.2381695569975</v>
      </c>
      <c r="H22" s="10">
        <v>6651.5733703856431</v>
      </c>
      <c r="I22" s="10">
        <v>5220.0210245036342</v>
      </c>
      <c r="J22" s="10">
        <v>5027.8601217456044</v>
      </c>
      <c r="K22" s="10">
        <v>4879.3826878532673</v>
      </c>
      <c r="L22" s="10">
        <v>5379.479576945444</v>
      </c>
      <c r="M22" s="10">
        <v>5708.979509779464</v>
      </c>
      <c r="N22" s="10">
        <v>4642.852968645805</v>
      </c>
      <c r="O22" s="10">
        <v>4828.194435499001</v>
      </c>
      <c r="P22" s="10">
        <v>3685.3030357186817</v>
      </c>
      <c r="Q22" s="10">
        <v>3955.9175716429772</v>
      </c>
      <c r="R22" s="10">
        <v>3743.4081508524114</v>
      </c>
      <c r="S22" s="10">
        <v>3872.8343965989898</v>
      </c>
      <c r="T22" s="10">
        <v>4070.3251125526117</v>
      </c>
      <c r="U22" s="10">
        <v>3835.6745655656264</v>
      </c>
      <c r="V22" s="10">
        <v>3837.0651710231464</v>
      </c>
      <c r="W22" s="10">
        <v>4022.7963073058945</v>
      </c>
      <c r="X22" s="10">
        <v>3415.188361844464</v>
      </c>
      <c r="Y22" s="10">
        <v>3107</v>
      </c>
      <c r="Z22" s="10">
        <v>3064</v>
      </c>
      <c r="AA22" s="10">
        <v>3169</v>
      </c>
      <c r="AB22" s="10">
        <v>2842</v>
      </c>
      <c r="AC22" s="10">
        <v>2637</v>
      </c>
      <c r="AD22" s="10">
        <v>2607</v>
      </c>
      <c r="AE22" s="10">
        <v>2107</v>
      </c>
      <c r="AF22" s="10">
        <v>1331</v>
      </c>
      <c r="AG22" s="10">
        <v>1309</v>
      </c>
      <c r="AH22" s="10">
        <v>1308</v>
      </c>
      <c r="AI22" s="10">
        <v>1281</v>
      </c>
      <c r="AJ22" s="10">
        <v>1327</v>
      </c>
      <c r="AK22" s="10">
        <v>1323</v>
      </c>
    </row>
    <row r="23" spans="2:37" x14ac:dyDescent="0.2">
      <c r="B23" s="2" t="s">
        <v>24</v>
      </c>
      <c r="C23" s="10">
        <v>757.7828155874704</v>
      </c>
      <c r="D23" s="10">
        <v>762.62410788874547</v>
      </c>
      <c r="E23" s="10">
        <v>813.78063368138271</v>
      </c>
      <c r="F23" s="10">
        <v>921.45543401762984</v>
      </c>
      <c r="G23" s="10">
        <v>666.31202997041237</v>
      </c>
      <c r="H23" s="10">
        <v>633.26283945492014</v>
      </c>
      <c r="I23" s="10">
        <v>211.26923260968186</v>
      </c>
      <c r="J23" s="10">
        <v>218.59120801907375</v>
      </c>
      <c r="K23" s="10">
        <v>222.82454601799222</v>
      </c>
      <c r="L23" s="10">
        <v>420.59285002857331</v>
      </c>
      <c r="M23" s="10">
        <v>432.65238001396642</v>
      </c>
      <c r="N23" s="10">
        <v>488.99044365156357</v>
      </c>
      <c r="O23" s="10">
        <v>401.48176524347645</v>
      </c>
      <c r="P23" s="10">
        <v>179.29840683372177</v>
      </c>
      <c r="Q23" s="10">
        <v>172.00480978730431</v>
      </c>
      <c r="R23" s="10">
        <v>163.91965050936864</v>
      </c>
      <c r="S23" s="10">
        <v>162.93656851555622</v>
      </c>
      <c r="T23" s="10">
        <v>149.20297993889349</v>
      </c>
      <c r="U23" s="10">
        <v>181.5566311243235</v>
      </c>
      <c r="V23" s="10">
        <v>232.51800452636937</v>
      </c>
      <c r="W23" s="10">
        <v>168.88505400712211</v>
      </c>
      <c r="X23" s="10">
        <v>163.64871628086783</v>
      </c>
      <c r="Y23" s="10">
        <v>164</v>
      </c>
      <c r="Z23" s="10">
        <v>164</v>
      </c>
      <c r="AA23" s="10">
        <v>164</v>
      </c>
      <c r="AB23" s="10">
        <v>164</v>
      </c>
      <c r="AC23" s="10">
        <v>164</v>
      </c>
      <c r="AD23" s="10">
        <v>164</v>
      </c>
      <c r="AE23" s="10">
        <v>164</v>
      </c>
      <c r="AF23" s="10">
        <v>164</v>
      </c>
      <c r="AG23" s="10">
        <v>164</v>
      </c>
      <c r="AH23" s="10">
        <v>164</v>
      </c>
      <c r="AI23" s="10">
        <v>164</v>
      </c>
      <c r="AJ23" s="10">
        <v>164</v>
      </c>
      <c r="AK23" s="10">
        <v>164</v>
      </c>
    </row>
    <row r="24" spans="2:37" x14ac:dyDescent="0.2">
      <c r="B24" s="2" t="s">
        <v>25</v>
      </c>
      <c r="C24" s="10">
        <v>389.89625299928332</v>
      </c>
      <c r="D24" s="10">
        <v>239.0337281824435</v>
      </c>
      <c r="E24" s="10">
        <v>162.32486672227176</v>
      </c>
      <c r="F24" s="10">
        <v>139.75430368227578</v>
      </c>
      <c r="G24" s="10">
        <v>159.99730936994735</v>
      </c>
      <c r="H24" s="10">
        <v>198.34340506076938</v>
      </c>
      <c r="I24" s="10">
        <v>214.70454857441058</v>
      </c>
      <c r="J24" s="10">
        <v>234.75265574217525</v>
      </c>
      <c r="K24" s="10">
        <v>270.05209270469186</v>
      </c>
      <c r="L24" s="10">
        <v>284.02271281320179</v>
      </c>
      <c r="M24" s="10">
        <v>288.97344903969616</v>
      </c>
      <c r="N24" s="10">
        <v>315.30505010297225</v>
      </c>
      <c r="O24" s="10">
        <v>328.76818926257795</v>
      </c>
      <c r="P24" s="10">
        <v>349.60157355467982</v>
      </c>
      <c r="Q24" s="10">
        <v>358.24649903996408</v>
      </c>
      <c r="R24" s="10">
        <v>383.01571245439573</v>
      </c>
      <c r="S24" s="10">
        <v>534.28905411934511</v>
      </c>
      <c r="T24" s="10">
        <v>403.92315646413891</v>
      </c>
      <c r="U24" s="10">
        <v>416.94155556830952</v>
      </c>
      <c r="V24" s="10">
        <v>431.69449809923583</v>
      </c>
      <c r="W24" s="10">
        <v>436.73542771591377</v>
      </c>
      <c r="X24" s="10">
        <v>479.51749384876632</v>
      </c>
      <c r="Y24" s="10">
        <v>483</v>
      </c>
      <c r="Z24" s="10">
        <v>457</v>
      </c>
      <c r="AA24" s="10">
        <v>448</v>
      </c>
      <c r="AB24" s="10">
        <v>422</v>
      </c>
      <c r="AC24" s="10">
        <v>424</v>
      </c>
      <c r="AD24" s="10">
        <v>432</v>
      </c>
      <c r="AE24" s="10">
        <v>441</v>
      </c>
      <c r="AF24" s="10">
        <v>424</v>
      </c>
      <c r="AG24" s="10">
        <v>457</v>
      </c>
      <c r="AH24" s="10">
        <v>439</v>
      </c>
      <c r="AI24" s="10">
        <v>445</v>
      </c>
      <c r="AJ24" s="10">
        <v>423</v>
      </c>
      <c r="AK24" s="10">
        <v>451</v>
      </c>
    </row>
    <row r="25" spans="2:37" x14ac:dyDescent="0.2">
      <c r="B25" s="2" t="s">
        <v>26</v>
      </c>
      <c r="C25" s="10">
        <v>485.6138906635112</v>
      </c>
      <c r="D25" s="10">
        <v>321.05424417335718</v>
      </c>
      <c r="E25" s="10">
        <v>224.61664006269939</v>
      </c>
      <c r="F25" s="10">
        <v>220.95888027861153</v>
      </c>
      <c r="G25" s="10">
        <v>187.19039788367738</v>
      </c>
      <c r="H25" s="10">
        <v>189.81293436523757</v>
      </c>
      <c r="I25" s="10">
        <v>127.10016222196738</v>
      </c>
      <c r="J25" s="10">
        <v>130.86704754885614</v>
      </c>
      <c r="K25" s="10">
        <v>147.40505176365804</v>
      </c>
      <c r="L25" s="10">
        <v>181.24895033876535</v>
      </c>
      <c r="M25" s="10">
        <v>182.89260196105641</v>
      </c>
      <c r="N25" s="10">
        <v>196.79621906519083</v>
      </c>
      <c r="O25" s="10">
        <v>202.10822257360587</v>
      </c>
      <c r="P25" s="10">
        <v>200.61571078296998</v>
      </c>
      <c r="Q25" s="10">
        <v>197.68794907307588</v>
      </c>
      <c r="R25" s="10">
        <v>188.68069060767104</v>
      </c>
      <c r="S25" s="10">
        <v>191.0792043541897</v>
      </c>
      <c r="T25" s="10">
        <v>199.34105127816395</v>
      </c>
      <c r="U25" s="10">
        <v>181.57154571991612</v>
      </c>
      <c r="V25" s="10">
        <v>184.51019198425746</v>
      </c>
      <c r="W25" s="10">
        <v>190.13074592825967</v>
      </c>
      <c r="X25" s="10">
        <v>188.16824487679202</v>
      </c>
      <c r="Y25" s="10">
        <v>184</v>
      </c>
      <c r="Z25" s="10">
        <v>185</v>
      </c>
      <c r="AA25" s="10">
        <v>184</v>
      </c>
      <c r="AB25" s="10">
        <v>185</v>
      </c>
      <c r="AC25" s="10">
        <v>185</v>
      </c>
      <c r="AD25" s="10">
        <v>185</v>
      </c>
      <c r="AE25" s="10">
        <v>186</v>
      </c>
      <c r="AF25" s="10">
        <v>187</v>
      </c>
      <c r="AG25" s="10">
        <v>190</v>
      </c>
      <c r="AH25" s="10">
        <v>192</v>
      </c>
      <c r="AI25" s="10">
        <v>195</v>
      </c>
      <c r="AJ25" s="10">
        <v>196</v>
      </c>
      <c r="AK25" s="10">
        <v>197</v>
      </c>
    </row>
    <row r="26" spans="2:37" x14ac:dyDescent="0.2">
      <c r="B26" s="2" t="s">
        <v>27</v>
      </c>
      <c r="C26" s="10">
        <v>3671.1095647410984</v>
      </c>
      <c r="D26" s="10">
        <v>2850.0688123470095</v>
      </c>
      <c r="E26" s="10">
        <v>2879.6127112581544</v>
      </c>
      <c r="F26" s="10">
        <v>2888.8008731545256</v>
      </c>
      <c r="G26" s="10">
        <v>2860.6455076821308</v>
      </c>
      <c r="H26" s="10">
        <v>2819.7023430527825</v>
      </c>
      <c r="I26" s="10">
        <v>2898.9884566999467</v>
      </c>
      <c r="J26" s="10">
        <v>2934.6092370621532</v>
      </c>
      <c r="K26" s="10">
        <v>2919.008033474096</v>
      </c>
      <c r="L26" s="10">
        <v>2602.9641777087813</v>
      </c>
      <c r="M26" s="10">
        <v>2777.2006670389815</v>
      </c>
      <c r="N26" s="10">
        <v>2586.7126742320584</v>
      </c>
      <c r="O26" s="10">
        <v>2750.0908770429319</v>
      </c>
      <c r="P26" s="10">
        <v>2776.4413743559803</v>
      </c>
      <c r="Q26" s="10">
        <v>3161.7999703749942</v>
      </c>
      <c r="R26" s="10">
        <v>2573.2433833932137</v>
      </c>
      <c r="S26" s="10">
        <v>2622.7116579822437</v>
      </c>
      <c r="T26" s="10">
        <v>2829.2112600973155</v>
      </c>
      <c r="U26" s="10">
        <v>2488.5780079651508</v>
      </c>
      <c r="V26" s="10">
        <v>2574.1300130572336</v>
      </c>
      <c r="W26" s="10">
        <v>2700.4399680698725</v>
      </c>
      <c r="X26" s="10">
        <v>2645.1557736700956</v>
      </c>
      <c r="Y26" s="10">
        <v>2462</v>
      </c>
      <c r="Z26" s="10">
        <v>2383</v>
      </c>
      <c r="AA26" s="10">
        <v>2312</v>
      </c>
      <c r="AB26" s="10">
        <v>2311</v>
      </c>
      <c r="AC26" s="10">
        <v>2299</v>
      </c>
      <c r="AD26" s="10">
        <v>2300</v>
      </c>
      <c r="AE26" s="10">
        <v>2309</v>
      </c>
      <c r="AF26" s="10">
        <v>2328</v>
      </c>
      <c r="AG26" s="10">
        <v>2347</v>
      </c>
      <c r="AH26" s="10">
        <v>2367</v>
      </c>
      <c r="AI26" s="10">
        <v>2380</v>
      </c>
      <c r="AJ26" s="10">
        <v>2404</v>
      </c>
      <c r="AK26" s="10">
        <v>2443</v>
      </c>
    </row>
    <row r="27" spans="2:37" x14ac:dyDescent="0.2">
      <c r="B27" s="2" t="s">
        <v>28</v>
      </c>
      <c r="C27" s="10">
        <v>3465.3420800975064</v>
      </c>
      <c r="D27" s="10">
        <v>3701.2218200899215</v>
      </c>
      <c r="E27" s="10">
        <v>3905.044550801329</v>
      </c>
      <c r="F27" s="10">
        <v>4055.1864168853217</v>
      </c>
      <c r="G27" s="10">
        <v>4191.6970036171979</v>
      </c>
      <c r="H27" s="10">
        <v>4250.039202416131</v>
      </c>
      <c r="I27" s="10">
        <v>4418.1926943827657</v>
      </c>
      <c r="J27" s="10">
        <v>4580.9868961767934</v>
      </c>
      <c r="K27" s="10">
        <v>4614.2041480529679</v>
      </c>
      <c r="L27" s="10">
        <v>4719.7325538756641</v>
      </c>
      <c r="M27" s="10">
        <v>4737.7685859789126</v>
      </c>
      <c r="N27" s="10">
        <v>4881.6369700163586</v>
      </c>
      <c r="O27" s="10">
        <v>4717.3521189831126</v>
      </c>
      <c r="P27" s="10">
        <v>4696.7253733993457</v>
      </c>
      <c r="Q27" s="10">
        <v>4579.8496110967908</v>
      </c>
      <c r="R27" s="10">
        <v>4446.9682410766609</v>
      </c>
      <c r="S27" s="10">
        <v>4415.9117095221791</v>
      </c>
      <c r="T27" s="10">
        <v>4426.8208299405724</v>
      </c>
      <c r="U27" s="10">
        <v>4333.0282846774198</v>
      </c>
      <c r="V27" s="10">
        <v>4396.931909280961</v>
      </c>
      <c r="W27" s="10">
        <v>4495.4990598214554</v>
      </c>
      <c r="X27" s="10">
        <v>4512.2809862362765</v>
      </c>
      <c r="Y27" s="10">
        <v>4216</v>
      </c>
      <c r="Z27" s="10">
        <v>4157</v>
      </c>
      <c r="AA27" s="10">
        <v>4087</v>
      </c>
      <c r="AB27" s="10">
        <v>4039</v>
      </c>
      <c r="AC27" s="10">
        <v>3995</v>
      </c>
      <c r="AD27" s="10">
        <v>3963</v>
      </c>
      <c r="AE27" s="10">
        <v>3935</v>
      </c>
      <c r="AF27" s="10">
        <v>3904</v>
      </c>
      <c r="AG27" s="10">
        <v>3883</v>
      </c>
      <c r="AH27" s="10">
        <v>3863</v>
      </c>
      <c r="AI27" s="10">
        <v>3839</v>
      </c>
      <c r="AJ27" s="10">
        <v>3821</v>
      </c>
      <c r="AK27" s="10">
        <v>3802</v>
      </c>
    </row>
    <row r="28" spans="2:37" x14ac:dyDescent="0.2">
      <c r="B28" s="2" t="s">
        <v>29</v>
      </c>
      <c r="C28" s="10">
        <v>1860.1835643064744</v>
      </c>
      <c r="D28" s="10">
        <v>2032.2894051732835</v>
      </c>
      <c r="E28" s="10">
        <v>2109.1805506232977</v>
      </c>
      <c r="F28" s="10">
        <v>2106.384426147034</v>
      </c>
      <c r="G28" s="10">
        <v>2111.2913119799036</v>
      </c>
      <c r="H28" s="10">
        <v>2097.4395035098578</v>
      </c>
      <c r="I28" s="10">
        <v>2084.2935499673936</v>
      </c>
      <c r="J28" s="10">
        <v>2053.7083237510055</v>
      </c>
      <c r="K28" s="10">
        <v>2038.79014647136</v>
      </c>
      <c r="L28" s="10">
        <v>2000.5534369576333</v>
      </c>
      <c r="M28" s="10">
        <v>1960.1314066011021</v>
      </c>
      <c r="N28" s="10">
        <v>1925.0654581535459</v>
      </c>
      <c r="O28" s="10">
        <v>1815.6588573761774</v>
      </c>
      <c r="P28" s="10">
        <v>1603.8598037228776</v>
      </c>
      <c r="Q28" s="10">
        <v>1313.5494112179322</v>
      </c>
      <c r="R28" s="10">
        <v>1255.4863587889752</v>
      </c>
      <c r="S28" s="10">
        <v>1173.216692947613</v>
      </c>
      <c r="T28" s="10">
        <v>1063.9813082574017</v>
      </c>
      <c r="U28" s="10">
        <v>730.92770152501168</v>
      </c>
      <c r="V28" s="10">
        <v>806.99438584612392</v>
      </c>
      <c r="W28" s="10">
        <v>793.2866612461213</v>
      </c>
      <c r="X28" s="10">
        <v>804.39379498109577</v>
      </c>
      <c r="Y28" s="10">
        <v>734</v>
      </c>
      <c r="Z28" s="10">
        <v>637</v>
      </c>
      <c r="AA28" s="10">
        <v>607</v>
      </c>
      <c r="AB28" s="10">
        <v>566</v>
      </c>
      <c r="AC28" s="10">
        <v>528</v>
      </c>
      <c r="AD28" s="10">
        <v>496</v>
      </c>
      <c r="AE28" s="10">
        <v>468</v>
      </c>
      <c r="AF28" s="10">
        <v>460</v>
      </c>
      <c r="AG28" s="10">
        <v>453</v>
      </c>
      <c r="AH28" s="10">
        <v>446</v>
      </c>
      <c r="AI28" s="10">
        <v>440</v>
      </c>
      <c r="AJ28" s="10">
        <v>435</v>
      </c>
      <c r="AK28" s="10">
        <v>431</v>
      </c>
    </row>
    <row r="29" spans="2:37" x14ac:dyDescent="0.2">
      <c r="B29" s="23" t="s">
        <v>31</v>
      </c>
      <c r="C29" s="24">
        <v>24283.227701992535</v>
      </c>
      <c r="D29" s="24">
        <v>25217.584765459935</v>
      </c>
      <c r="E29" s="24">
        <v>24696.543300080048</v>
      </c>
      <c r="F29" s="24">
        <v>25191.532016682424</v>
      </c>
      <c r="G29" s="24">
        <v>24891.743877360768</v>
      </c>
      <c r="H29" s="24">
        <v>25249.831064628615</v>
      </c>
      <c r="I29" s="24">
        <v>22878.728943378406</v>
      </c>
      <c r="J29" s="24">
        <v>23091.524132653438</v>
      </c>
      <c r="K29" s="24">
        <v>22973.60599356153</v>
      </c>
      <c r="L29" s="24">
        <v>23802.713985966762</v>
      </c>
      <c r="M29" s="24">
        <v>24108.596300388373</v>
      </c>
      <c r="N29" s="24">
        <v>22980.388000516446</v>
      </c>
      <c r="O29" s="24">
        <v>22596.137827192975</v>
      </c>
      <c r="P29" s="24">
        <v>20868.055786935904</v>
      </c>
      <c r="Q29" s="24">
        <v>21432.571274815378</v>
      </c>
      <c r="R29" s="24">
        <v>20192.187971321546</v>
      </c>
      <c r="S29" s="24">
        <v>20413.046342692189</v>
      </c>
      <c r="T29" s="24">
        <v>20612.478717806571</v>
      </c>
      <c r="U29" s="24">
        <v>19829.107493387633</v>
      </c>
      <c r="V29" s="24">
        <v>20276.997083662562</v>
      </c>
      <c r="W29" s="24">
        <v>20656.423941647816</v>
      </c>
      <c r="X29" s="24">
        <v>19968.740452183592</v>
      </c>
      <c r="Y29" s="24">
        <v>18807</v>
      </c>
      <c r="Z29" s="24">
        <v>18272</v>
      </c>
      <c r="AA29" s="24">
        <v>18039</v>
      </c>
      <c r="AB29" s="24">
        <v>17506</v>
      </c>
      <c r="AC29" s="24">
        <v>17140</v>
      </c>
      <c r="AD29" s="24">
        <v>17001</v>
      </c>
      <c r="AE29" s="24">
        <v>16412</v>
      </c>
      <c r="AF29" s="24">
        <v>15549</v>
      </c>
      <c r="AG29" s="24">
        <v>15507</v>
      </c>
      <c r="AH29" s="24">
        <v>15432</v>
      </c>
      <c r="AI29" s="24">
        <v>15369</v>
      </c>
      <c r="AJ29" s="24">
        <v>15365</v>
      </c>
      <c r="AK29" s="24">
        <v>15379</v>
      </c>
    </row>
    <row r="30" spans="2:37" x14ac:dyDescent="0.2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2:37" x14ac:dyDescent="0.2">
      <c r="B31" s="2" t="s">
        <v>43</v>
      </c>
      <c r="V31" s="25"/>
      <c r="X31" s="25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2:37" x14ac:dyDescent="0.2">
      <c r="B32" s="30" t="s">
        <v>45</v>
      </c>
      <c r="X32" s="26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2:37" x14ac:dyDescent="0.2"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2:37" x14ac:dyDescent="0.2">
      <c r="B34" s="2" t="s">
        <v>63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2:37" x14ac:dyDescent="0.2">
      <c r="B35" s="30" t="s">
        <v>51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2:37" x14ac:dyDescent="0.2"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2:37" x14ac:dyDescent="0.2"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2:37" x14ac:dyDescent="0.2"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2:37" x14ac:dyDescent="0.2"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2:37" x14ac:dyDescent="0.2"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2" spans="2:37" x14ac:dyDescent="0.2">
      <c r="Y42" s="10"/>
    </row>
    <row r="44" spans="2:37" x14ac:dyDescent="0.2">
      <c r="Y44" s="10"/>
    </row>
  </sheetData>
  <hyperlinks>
    <hyperlink ref="B35" r:id="rId1"/>
  </hyperlinks>
  <pageMargins left="0.25" right="0.25" top="0.75" bottom="0.75" header="0.3" footer="0.3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NI_chart</vt:lpstr>
      <vt:lpstr>Sector_table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1990-2014 statistical bulletin - data and charts</dc:title>
  <dc:creator>DAERA</dc:creator>
  <cp:lastModifiedBy>David Finlay</cp:lastModifiedBy>
  <cp:lastPrinted>2020-01-22T13:58:15Z</cp:lastPrinted>
  <dcterms:created xsi:type="dcterms:W3CDTF">2016-06-01T10:10:34Z</dcterms:created>
  <dcterms:modified xsi:type="dcterms:W3CDTF">2020-01-22T15:54:07Z</dcterms:modified>
</cp:coreProperties>
</file>