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3739\Desktop\Projections FINAL DOCUMENTS\"/>
    </mc:Choice>
  </mc:AlternateContent>
  <bookViews>
    <workbookView xWindow="0" yWindow="0" windowWidth="24000" windowHeight="9140" tabRatio="781"/>
  </bookViews>
  <sheets>
    <sheet name="Cover" sheetId="1" r:id="rId1"/>
    <sheet name="NI_chart" sheetId="5" r:id="rId2"/>
    <sheet name="Sector_table" sheetId="3" r:id="rId3"/>
  </sheets>
  <calcPr calcId="162913"/>
</workbook>
</file>

<file path=xl/calcChain.xml><?xml version="1.0" encoding="utf-8"?>
<calcChain xmlns="http://schemas.openxmlformats.org/spreadsheetml/2006/main">
  <c r="D8" i="3" l="1"/>
  <c r="D9" i="3"/>
  <c r="D10" i="3"/>
  <c r="D11" i="3"/>
  <c r="D12" i="3"/>
  <c r="D13" i="3"/>
  <c r="D14" i="3"/>
  <c r="D15" i="3"/>
  <c r="D16" i="3"/>
  <c r="D7" i="3"/>
  <c r="E7" i="3"/>
  <c r="F7" i="3" l="1"/>
  <c r="E8" i="3"/>
  <c r="E9" i="3"/>
  <c r="E10" i="3"/>
  <c r="E11" i="3"/>
  <c r="E12" i="3"/>
  <c r="E13" i="3"/>
  <c r="E14" i="3"/>
  <c r="E15" i="3"/>
  <c r="E16" i="3"/>
  <c r="G7" i="3" s="1"/>
  <c r="C8" i="3"/>
  <c r="C9" i="3"/>
  <c r="C10" i="3"/>
  <c r="C11" i="3"/>
  <c r="C12" i="3"/>
  <c r="C13" i="3"/>
  <c r="C14" i="3"/>
  <c r="C15" i="3"/>
  <c r="C16" i="3"/>
  <c r="C7" i="3"/>
  <c r="H7" i="3" s="1"/>
  <c r="I8" i="3" l="1"/>
  <c r="I9" i="3"/>
  <c r="I10" i="3"/>
  <c r="I11" i="3"/>
  <c r="I12" i="3"/>
  <c r="I13" i="3"/>
  <c r="I14" i="3"/>
  <c r="I15" i="3"/>
  <c r="I16" i="3"/>
  <c r="I7" i="3"/>
  <c r="G8" i="3" l="1"/>
  <c r="G9" i="3"/>
  <c r="G10" i="3"/>
  <c r="G11" i="3"/>
  <c r="G12" i="3"/>
  <c r="G13" i="3"/>
  <c r="G14" i="3"/>
  <c r="G15" i="3"/>
  <c r="G16" i="3"/>
  <c r="H16" i="3" l="1"/>
  <c r="F10" i="3" l="1"/>
  <c r="F14" i="3"/>
  <c r="H8" i="3"/>
  <c r="H9" i="3"/>
  <c r="H10" i="3"/>
  <c r="H14" i="3" l="1"/>
  <c r="H11" i="3"/>
  <c r="F11" i="3"/>
  <c r="H15" i="3"/>
  <c r="F15" i="3"/>
  <c r="F13" i="3"/>
  <c r="F9" i="3"/>
  <c r="F12" i="3"/>
  <c r="F8" i="3"/>
  <c r="H12" i="3"/>
  <c r="H13" i="3"/>
  <c r="F16" i="3" l="1"/>
</calcChain>
</file>

<file path=xl/sharedStrings.xml><?xml version="1.0" encoding="utf-8"?>
<sst xmlns="http://schemas.openxmlformats.org/spreadsheetml/2006/main" count="157" uniqueCount="112">
  <si>
    <t>Coverage:</t>
  </si>
  <si>
    <t>Frequency:</t>
  </si>
  <si>
    <t>Reporting period:</t>
  </si>
  <si>
    <t>Theme:</t>
  </si>
  <si>
    <t>Date of publication:</t>
  </si>
  <si>
    <t>URL:</t>
  </si>
  <si>
    <t>Northern Ireland</t>
  </si>
  <si>
    <t>Agriculture and Environment</t>
  </si>
  <si>
    <t>Annual</t>
  </si>
  <si>
    <t>Statistician:</t>
  </si>
  <si>
    <t>Telephone:</t>
  </si>
  <si>
    <t>Email:</t>
  </si>
  <si>
    <t>Address:</t>
  </si>
  <si>
    <t>Department of Agriculture, Environment and Rural Affairs</t>
  </si>
  <si>
    <t>Room 816, Dundonald House</t>
  </si>
  <si>
    <t>Upper Newtownards Road</t>
  </si>
  <si>
    <t>Ballymiscaw</t>
  </si>
  <si>
    <t>Belfast BT4 3SB</t>
  </si>
  <si>
    <t>No</t>
  </si>
  <si>
    <t>National Statistics data:</t>
  </si>
  <si>
    <t>This spreadsheet contains the tables and charts used in the Northern Ireland greenhouse gas</t>
  </si>
  <si>
    <t>Agriculture</t>
  </si>
  <si>
    <t>Business</t>
  </si>
  <si>
    <t>Energy Supply</t>
  </si>
  <si>
    <t>Industrial Process</t>
  </si>
  <si>
    <t>Land Use Change</t>
  </si>
  <si>
    <t>Public</t>
  </si>
  <si>
    <t>Residential</t>
  </si>
  <si>
    <t>Transport</t>
  </si>
  <si>
    <t>Waste Management</t>
  </si>
  <si>
    <t>Sector</t>
  </si>
  <si>
    <t>Total</t>
  </si>
  <si>
    <t>Energy supply</t>
  </si>
  <si>
    <t>Industrial process</t>
  </si>
  <si>
    <t>Land use change</t>
  </si>
  <si>
    <t>Waste management</t>
  </si>
  <si>
    <r>
      <t>Units: MtCO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</si>
  <si>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r>
      <t>Units: ktCO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</si>
  <si>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t>This line chart was based on the following data table.</t>
  </si>
  <si>
    <t>Statistics and Analytical Services Branch</t>
  </si>
  <si>
    <t>env.stats@daera-ni.gov.uk</t>
  </si>
  <si>
    <t>Northern Ireland Greenhouse Gas Projections Update</t>
  </si>
  <si>
    <t>projection update 1990-2030.</t>
  </si>
  <si>
    <t>1990-2030</t>
  </si>
  <si>
    <t>https://www.daera-ni.gov.uk/articles/northern-ireland-greenhouse-gas-projections</t>
  </si>
  <si>
    <t>Year</t>
  </si>
  <si>
    <r>
      <t>Northern Ireland, 1990 to 2030, MtCO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</si>
  <si>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t>Emissions share, reduction and projection reduction by sector</t>
  </si>
  <si>
    <t>The latest projections report is available at:</t>
  </si>
  <si>
    <r>
      <t>Emissions (MtCO</t>
    </r>
    <r>
      <rPr>
        <sz val="8"/>
        <color theme="1"/>
        <rFont val="Arial"/>
        <family val="2"/>
      </rPr>
      <t>2</t>
    </r>
    <r>
      <rPr>
        <sz val="12"/>
        <color theme="1"/>
        <rFont val="Arial"/>
        <family val="2"/>
      </rPr>
      <t>e)</t>
    </r>
  </si>
  <si>
    <t>% change in emissions</t>
  </si>
  <si>
    <t>% share of total emissions</t>
  </si>
  <si>
    <t>1990 to 2030</t>
  </si>
  <si>
    <t>Northern Ireland Greenhouse Gas Projections - DAERA</t>
  </si>
  <si>
    <t>Greenhouse Gas Inventories for England, Scotland, Wales &amp; Northern Ireland - NAEI, BEIS</t>
  </si>
  <si>
    <t>Based on 2019 Greenhouse Gas Inventory</t>
  </si>
  <si>
    <t>3 March 2022</t>
  </si>
  <si>
    <t>Hugh McNickle</t>
  </si>
  <si>
    <t>028 90378346</t>
  </si>
  <si>
    <t>Total GHG emissions from latest GHG inventory (1990 to 2019) and updated projections (2020 to 2030)</t>
  </si>
  <si>
    <t>Northern Ireland; 1990, 2019, 2030</t>
  </si>
  <si>
    <t>The 1990-2019 figures are from the Greenhouse Gas Inventory whilst the 2020-2030 figures are from the latest projections.</t>
  </si>
  <si>
    <t>Source: Greenhouse Gas Inventories for England, Scotland, Wales and Northern Ireland: 1990 - 2019</t>
  </si>
  <si>
    <t>1990 to 2019</t>
  </si>
  <si>
    <t>1990</t>
  </si>
  <si>
    <t>1995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</si>
  <si>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</si>
  <si>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</si>
  <si>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</si>
  <si>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</si>
  <si>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</si>
  <si>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</si>
  <si>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</si>
  <si>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</si>
  <si>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</si>
  <si>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</si>
  <si>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</si>
  <si>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</si>
  <si>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</si>
  <si>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</si>
  <si>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</si>
  <si>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</si>
  <si>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</si>
  <si>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</si>
  <si>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</si>
  <si>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</si>
  <si>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</si>
  <si>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</si>
  <si>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</si>
  <si>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</si>
  <si>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</si>
  <si>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</si>
  <si>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</si>
  <si>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</si>
  <si>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</si>
  <si>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</si>
  <si>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</si>
  <si>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</si>
  <si>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</si>
  <si>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 xml:space="preserve"> </t>
  </si>
  <si>
    <t xml:space="preserve">  </t>
  </si>
  <si>
    <t xml:space="preserve">   </t>
  </si>
  <si>
    <t xml:space="preserve">     </t>
  </si>
  <si>
    <t xml:space="preserve">      </t>
  </si>
  <si>
    <t xml:space="preserve">        </t>
  </si>
  <si>
    <t xml:space="preserve">    </t>
  </si>
  <si>
    <t>Greenhouse gas inventory 1990 to 2019</t>
  </si>
  <si>
    <t>Projections 2020 to 2030</t>
  </si>
  <si>
    <t>There was a major revision to the GHG inventory in 2019 to better represent peatland emissions.</t>
  </si>
  <si>
    <t>This resulted in an upward shift in overall emissions recorded from 1990-2019 to that previously recorded.</t>
  </si>
  <si>
    <t xml:space="preserve">            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</si>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</sst>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00"/>
    <numFmt numFmtId="169" formatCode="_-* #,##0.0_-;\-* #,##0.0_-;_-* &quot;-&quot;??_-;_-@_-"/>
    <numFmt numFmtId="170" formatCode="#,##0.00000000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vertAlign val="subscript"/>
      <sz val="12"/>
      <color theme="1"/>
      <name val="Arial"/>
      <family val="2"/>
    </font>
    <font>
      <sz val="12"/>
      <color theme="0" tint="-0.49998474074526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u/>
      <sz val="12"/>
      <name val="Arial"/>
      <family val="2"/>
    </font>
    <font>
      <sz val="8"/>
      <color theme="1"/>
      <name val="Arial"/>
      <family val="2"/>
    </font>
    <font>
      <u/>
      <sz val="12"/>
      <color theme="10"/>
      <name val="Calibri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2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 applyFont="1" applyAlignment="1" applyProtection="1"/>
    <xf numFmtId="0" fontId="3" fillId="0" borderId="0" xfId="0" applyFont="1" applyAlignment="1">
      <alignment horizontal="right"/>
    </xf>
    <xf numFmtId="3" fontId="3" fillId="0" borderId="0" xfId="0" applyNumberFormat="1" applyFont="1"/>
    <xf numFmtId="0" fontId="4" fillId="0" borderId="1" xfId="0" applyFont="1" applyBorder="1" applyAlignment="1">
      <alignment horizontal="right" vertical="center" wrapText="1"/>
    </xf>
    <xf numFmtId="166" fontId="3" fillId="0" borderId="0" xfId="2" applyNumberFormat="1" applyFont="1"/>
    <xf numFmtId="0" fontId="9" fillId="0" borderId="0" xfId="0" applyFont="1"/>
    <xf numFmtId="167" fontId="3" fillId="0" borderId="0" xfId="2" applyNumberFormat="1" applyFont="1"/>
    <xf numFmtId="167" fontId="3" fillId="0" borderId="0" xfId="0" applyNumberFormat="1" applyFont="1"/>
    <xf numFmtId="0" fontId="14" fillId="0" borderId="0" xfId="1" applyFont="1" applyAlignment="1" applyProtection="1">
      <alignment horizontal="right"/>
    </xf>
    <xf numFmtId="168" fontId="15" fillId="0" borderId="0" xfId="0" applyNumberFormat="1" applyFont="1"/>
    <xf numFmtId="166" fontId="0" fillId="0" borderId="0" xfId="0" applyNumberFormat="1"/>
    <xf numFmtId="2" fontId="13" fillId="0" borderId="0" xfId="2" applyNumberFormat="1" applyFont="1"/>
    <xf numFmtId="2" fontId="0" fillId="0" borderId="0" xfId="2" applyNumberFormat="1" applyFont="1"/>
    <xf numFmtId="170" fontId="3" fillId="0" borderId="0" xfId="0" applyNumberFormat="1" applyFont="1"/>
    <xf numFmtId="0" fontId="4" fillId="0" borderId="0" xfId="0" applyFont="1" applyBorder="1" applyAlignment="1">
      <alignment horizontal="right" vertical="center" wrapText="1"/>
    </xf>
    <xf numFmtId="166" fontId="3" fillId="0" borderId="0" xfId="2" applyNumberFormat="1" applyFont="1" applyBorder="1"/>
    <xf numFmtId="0" fontId="3" fillId="0" borderId="0" xfId="0" applyFont="1" applyBorder="1"/>
    <xf numFmtId="0" fontId="4" fillId="0" borderId="3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165" fontId="3" fillId="0" borderId="4" xfId="0" applyNumberFormat="1" applyFont="1" applyBorder="1"/>
    <xf numFmtId="165" fontId="3" fillId="0" borderId="0" xfId="0" applyNumberFormat="1" applyFont="1" applyBorder="1"/>
    <xf numFmtId="165" fontId="3" fillId="0" borderId="5" xfId="0" applyNumberFormat="1" applyFont="1" applyBorder="1"/>
    <xf numFmtId="1" fontId="3" fillId="0" borderId="4" xfId="2" applyNumberFormat="1" applyFont="1" applyBorder="1"/>
    <xf numFmtId="1" fontId="3" fillId="0" borderId="5" xfId="2" applyNumberFormat="1" applyFont="1" applyBorder="1"/>
    <xf numFmtId="3" fontId="3" fillId="0" borderId="4" xfId="2" applyNumberFormat="1" applyFont="1" applyBorder="1"/>
    <xf numFmtId="3" fontId="3" fillId="0" borderId="5" xfId="2" applyNumberFormat="1" applyFont="1" applyBorder="1"/>
    <xf numFmtId="166" fontId="3" fillId="0" borderId="4" xfId="2" applyNumberFormat="1" applyFont="1" applyBorder="1"/>
    <xf numFmtId="0" fontId="16" fillId="0" borderId="0" xfId="1" applyFont="1" applyFill="1" applyAlignment="1" applyProtection="1"/>
    <xf numFmtId="0" fontId="5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1" fillId="0" borderId="0" xfId="1" applyFill="1" applyAlignment="1" applyProtection="1"/>
    <xf numFmtId="49" fontId="3" fillId="0" borderId="0" xfId="0" applyNumberFormat="1" applyFont="1" applyFill="1"/>
    <xf numFmtId="0" fontId="2" fillId="0" borderId="0" xfId="0" applyFont="1" applyFill="1"/>
    <xf numFmtId="0" fontId="4" fillId="0" borderId="6" xfId="0" applyFont="1" applyBorder="1"/>
    <xf numFmtId="0" fontId="4" fillId="0" borderId="6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0" xfId="0" applyNumberFormat="1" applyFont="1" applyBorder="1" applyAlignment="1">
      <alignment horizontal="right"/>
    </xf>
    <xf numFmtId="169" fontId="3" fillId="0" borderId="0" xfId="21" applyNumberFormat="1" applyFont="1" applyBorder="1"/>
    <xf numFmtId="169" fontId="3" fillId="0" borderId="0" xfId="0" applyNumberFormat="1" applyFont="1" applyBorder="1"/>
    <xf numFmtId="169" fontId="0" fillId="0" borderId="0" xfId="0" applyNumberFormat="1" applyBorder="1"/>
    <xf numFmtId="0" fontId="3" fillId="0" borderId="7" xfId="0" applyFont="1" applyBorder="1"/>
    <xf numFmtId="3" fontId="3" fillId="0" borderId="7" xfId="0" applyNumberFormat="1" applyFont="1" applyBorder="1"/>
    <xf numFmtId="0" fontId="4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165" fontId="4" fillId="0" borderId="11" xfId="0" applyNumberFormat="1" applyFont="1" applyBorder="1"/>
    <xf numFmtId="165" fontId="4" fillId="0" borderId="8" xfId="0" applyNumberFormat="1" applyFont="1" applyBorder="1"/>
    <xf numFmtId="3" fontId="4" fillId="0" borderId="11" xfId="0" applyNumberFormat="1" applyFont="1" applyBorder="1"/>
    <xf numFmtId="3" fontId="4" fillId="0" borderId="8" xfId="0" applyNumberFormat="1" applyFont="1" applyBorder="1"/>
    <xf numFmtId="166" fontId="4" fillId="0" borderId="11" xfId="2" applyNumberFormat="1" applyFont="1" applyBorder="1"/>
    <xf numFmtId="166" fontId="4" fillId="0" borderId="7" xfId="2" applyNumberFormat="1" applyFont="1" applyBorder="1"/>
    <xf numFmtId="0" fontId="4" fillId="0" borderId="9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0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</cellXfs>
  <cellStyles count="22">
    <cellStyle name="Comma" xfId="21" builtinId="3"/>
    <cellStyle name="Comma 2" xfId="11"/>
    <cellStyle name="Comma 3" xfId="13"/>
    <cellStyle name="Hyperlink" xfId="1" builtinId="8"/>
    <cellStyle name="Hyperlink 2" xfId="4"/>
    <cellStyle name="Normal" xfId="0" builtinId="0"/>
    <cellStyle name="Normal 2" xfId="5"/>
    <cellStyle name="Normal 2 2" xfId="7"/>
    <cellStyle name="Normal 3" xfId="6"/>
    <cellStyle name="Normal 4" xfId="8"/>
    <cellStyle name="Normal 5" xfId="9"/>
    <cellStyle name="Normal 6" xfId="10"/>
    <cellStyle name="Normal 7" xfId="15"/>
    <cellStyle name="Normal 8" xfId="17"/>
    <cellStyle name="Normal 9" xfId="3"/>
    <cellStyle name="Normal 9 2" xfId="19"/>
    <cellStyle name="Percent" xfId="2" builtinId="5"/>
    <cellStyle name="Percent 2" xfId="12"/>
    <cellStyle name="Percent 3" xfId="16"/>
    <cellStyle name="Percent 4" xfId="18"/>
    <cellStyle name="Percent 5" xfId="14"/>
    <cellStyle name="Percent 5 2" xfId="20"/>
  </cellStyles>
  <dxfs count="9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0.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9" formatCode="_-* #,##0.0_-;\-* #,##0.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4F81BD"/>
      <color rgb="FF93A9CF"/>
      <color rgb="FFDB843E"/>
      <color rgb="FFDB843D"/>
      <color rgb="FF4198AF"/>
      <color rgb="FF71588F"/>
      <color rgb="FF89A54E"/>
      <color rgb="FFAA46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NI_chart!$B$39</c:f>
              <c:strCache>
                <c:ptCount val="1"/>
                <c:pt idx="0">
                  <c:v>Greenhouse gas inventory 1990 to 2019</c:v>
                </c:pt>
              </c:strCache>
            </c:strRef>
          </c:tx>
          <c:spPr>
            <a:ln w="28575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10"/>
              <c:spPr>
                <a:solidFill>
                  <a:schemeClr val="bg1"/>
                </a:solidFill>
                <a:ln w="3810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6A6-45DF-B7FE-8D653392A29D}"/>
              </c:ext>
            </c:extLst>
          </c:dPt>
          <c:dPt>
            <c:idx val="5"/>
            <c:marker>
              <c:symbol val="circle"/>
              <c:size val="7"/>
              <c:spPr>
                <a:solidFill>
                  <a:schemeClr val="accent3">
                    <a:lumMod val="50000"/>
                  </a:schemeClr>
                </a:solidFill>
                <a:ln w="381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6A6-45DF-B7FE-8D653392A29D}"/>
              </c:ext>
            </c:extLst>
          </c:dPt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6A6-45DF-B7FE-8D653392A2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NI_chart!$C$38:$AQ$38</c:f>
              <c:strCache>
                <c:ptCount val="41"/>
                <c:pt idx="0">
                  <c:v>1990</c:v>
                </c:pt>
                <c:pt idx="1">
                  <c:v> </c:v>
                </c:pt>
                <c:pt idx="2">
                  <c:v>  </c:v>
                </c:pt>
                <c:pt idx="3">
                  <c:v>   </c:v>
                </c:pt>
                <c:pt idx="4">
                  <c:v>     </c:v>
                </c:pt>
                <c:pt idx="5">
                  <c:v>1995</c:v>
                </c:pt>
                <c:pt idx="6">
                  <c:v>      </c:v>
                </c:pt>
                <c:pt idx="7">
                  <c:v>        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strCache>
            </c:strRef>
          </c:cat>
          <c:val>
            <c:numRef>
              <c:f>NI_chart!$C$39:$AQ$39</c:f>
              <c:numCache>
                <c:formatCode>_-* #,##0.0_-;\-* #,##0.0_-;_-* "-"??_-;_-@_-</c:formatCode>
                <c:ptCount val="41"/>
                <c:pt idx="0">
                  <c:v>26.054333417257798</c:v>
                </c:pt>
                <c:pt idx="5">
                  <c:v>27.088298237211887</c:v>
                </c:pt>
                <c:pt idx="8">
                  <c:v>26.60684859287921</c:v>
                </c:pt>
                <c:pt idx="9">
                  <c:v>27.133893259341136</c:v>
                </c:pt>
                <c:pt idx="10">
                  <c:v>26.821714492001167</c:v>
                </c:pt>
                <c:pt idx="11">
                  <c:v>27.182534046819608</c:v>
                </c:pt>
                <c:pt idx="12">
                  <c:v>24.816328267455948</c:v>
                </c:pt>
                <c:pt idx="13">
                  <c:v>25.016461602503021</c:v>
                </c:pt>
                <c:pt idx="14">
                  <c:v>24.877345841174741</c:v>
                </c:pt>
                <c:pt idx="15">
                  <c:v>25.675693879713059</c:v>
                </c:pt>
                <c:pt idx="16">
                  <c:v>26.03790242693475</c:v>
                </c:pt>
                <c:pt idx="17">
                  <c:v>24.914144544680269</c:v>
                </c:pt>
                <c:pt idx="18">
                  <c:v>24.519546517474193</c:v>
                </c:pt>
                <c:pt idx="19">
                  <c:v>22.805031924529036</c:v>
                </c:pt>
                <c:pt idx="20">
                  <c:v>23.408710729315491</c:v>
                </c:pt>
                <c:pt idx="21">
                  <c:v>22.227260124358647</c:v>
                </c:pt>
                <c:pt idx="22">
                  <c:v>22.470889337245858</c:v>
                </c:pt>
                <c:pt idx="23">
                  <c:v>22.611808133029285</c:v>
                </c:pt>
                <c:pt idx="24">
                  <c:v>21.873853438270743</c:v>
                </c:pt>
                <c:pt idx="25">
                  <c:v>22.345726082305863</c:v>
                </c:pt>
                <c:pt idx="26">
                  <c:v>22.72418923177062</c:v>
                </c:pt>
                <c:pt idx="27">
                  <c:v>21.884032795043186</c:v>
                </c:pt>
                <c:pt idx="28">
                  <c:v>21.719501493920038</c:v>
                </c:pt>
                <c:pt idx="29">
                  <c:v>21.414085414505969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A6-45DF-B7FE-8D653392A29D}"/>
            </c:ext>
          </c:extLst>
        </c:ser>
        <c:ser>
          <c:idx val="0"/>
          <c:order val="1"/>
          <c:tx>
            <c:strRef>
              <c:f>NI_chart!$B$40</c:f>
              <c:strCache>
                <c:ptCount val="1"/>
                <c:pt idx="0">
                  <c:v>Projections 2020 to 2030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dash"/>
            </a:ln>
          </c:spPr>
          <c:marker>
            <c:symbol val="none"/>
          </c:marker>
          <c:dPt>
            <c:idx val="28"/>
            <c:marker>
              <c:symbol val="circle"/>
              <c:size val="10"/>
              <c:spPr>
                <a:solidFill>
                  <a:schemeClr val="bg1"/>
                </a:solidFill>
                <a:ln w="3810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6A6-45DF-B7FE-8D653392A29D}"/>
              </c:ext>
            </c:extLst>
          </c:dPt>
          <c:dPt>
            <c:idx val="40"/>
            <c:marker>
              <c:symbol val="circle"/>
              <c:size val="10"/>
              <c:spPr>
                <a:solidFill>
                  <a:schemeClr val="bg1"/>
                </a:solidFill>
                <a:ln w="3810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6A6-45DF-B7FE-8D653392A29D}"/>
              </c:ext>
            </c:extLst>
          </c:dPt>
          <c:dLbls>
            <c:dLbl>
              <c:idx val="2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A6-45DF-B7FE-8D653392A29D}"/>
                </c:ext>
              </c:extLst>
            </c:dLbl>
            <c:dLbl>
              <c:idx val="4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6A6-45DF-B7FE-8D653392A29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NI_chart!$C$38:$AQ$38</c:f>
              <c:strCache>
                <c:ptCount val="41"/>
                <c:pt idx="0">
                  <c:v>1990</c:v>
                </c:pt>
                <c:pt idx="1">
                  <c:v> </c:v>
                </c:pt>
                <c:pt idx="2">
                  <c:v>  </c:v>
                </c:pt>
                <c:pt idx="3">
                  <c:v>   </c:v>
                </c:pt>
                <c:pt idx="4">
                  <c:v>     </c:v>
                </c:pt>
                <c:pt idx="5">
                  <c:v>1995</c:v>
                </c:pt>
                <c:pt idx="6">
                  <c:v>      </c:v>
                </c:pt>
                <c:pt idx="7">
                  <c:v>        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strCache>
            </c:strRef>
          </c:cat>
          <c:val>
            <c:numRef>
              <c:f>NI_chart!$C$40:$AQ$40</c:f>
              <c:numCache>
                <c:formatCode>_-* #,##0.0_-;\-* #,##0.0_-;_-* "-"??_-;_-@_-</c:formatCode>
                <c:ptCount val="41"/>
                <c:pt idx="29">
                  <c:v>21.414085414505969</c:v>
                </c:pt>
                <c:pt idx="30">
                  <c:v>19.579778347239362</c:v>
                </c:pt>
                <c:pt idx="31">
                  <c:v>19.340629081251532</c:v>
                </c:pt>
                <c:pt idx="32">
                  <c:v>18.840191386181989</c:v>
                </c:pt>
                <c:pt idx="33">
                  <c:v>18.650701555286954</c:v>
                </c:pt>
                <c:pt idx="34">
                  <c:v>18.447917436347524</c:v>
                </c:pt>
                <c:pt idx="35">
                  <c:v>18.326349706786296</c:v>
                </c:pt>
                <c:pt idx="36">
                  <c:v>18.183479031601433</c:v>
                </c:pt>
                <c:pt idx="37">
                  <c:v>18.085070540819736</c:v>
                </c:pt>
                <c:pt idx="38">
                  <c:v>17.943945545754499</c:v>
                </c:pt>
                <c:pt idx="39">
                  <c:v>17.76119357461139</c:v>
                </c:pt>
                <c:pt idx="40">
                  <c:v>17.643571262413815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A6-45DF-B7FE-8D653392A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508432"/>
        <c:axId val="646507256"/>
      </c:lineChart>
      <c:catAx>
        <c:axId val="64650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46507256"/>
        <c:crosses val="autoZero"/>
        <c:auto val="1"/>
        <c:lblAlgn val="ctr"/>
        <c:lblOffset val="100"/>
        <c:noMultiLvlLbl val="0"/>
      </c:catAx>
      <c:valAx>
        <c:axId val="646507256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46508432"/>
        <c:crosses val="autoZero"/>
        <c:crossBetween val="midCat"/>
      </c:valAx>
      <c:spPr>
        <a:ln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26</xdr:row>
      <xdr:rowOff>22412</xdr:rowOff>
    </xdr:from>
    <xdr:to>
      <xdr:col>9</xdr:col>
      <xdr:colOff>484624</xdr:colOff>
      <xdr:row>33</xdr:row>
      <xdr:rowOff>4495</xdr:rowOff>
    </xdr:to>
    <xdr:grpSp>
      <xdr:nvGrpSpPr>
        <xdr:cNvPr id="4" name="Group 3" descr="DAERA and NISRA logos" title="DAERA and NISRA logos"/>
        <xdr:cNvGrpSpPr/>
      </xdr:nvGrpSpPr>
      <xdr:grpSpPr>
        <a:xfrm>
          <a:off x="571500" y="5192059"/>
          <a:ext cx="7211889" cy="1341730"/>
          <a:chOff x="605118" y="5065059"/>
          <a:chExt cx="6827153" cy="1315583"/>
        </a:xfrm>
      </xdr:grpSpPr>
      <xdr:pic>
        <xdr:nvPicPr>
          <xdr:cNvPr id="3" name="Picture 2" title="DAERA logo"/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605118" y="5327065"/>
            <a:ext cx="3106287" cy="791570"/>
          </a:xfrm>
          <a:prstGeom prst="rect">
            <a:avLst/>
          </a:prstGeom>
        </xdr:spPr>
      </xdr:pic>
      <xdr:pic>
        <xdr:nvPicPr>
          <xdr:cNvPr id="2" name="Picture 1" title="NISRA logo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25471" y="5065059"/>
            <a:ext cx="3106800" cy="1315583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14</xdr:col>
      <xdr:colOff>214589</xdr:colOff>
      <xdr:row>32</xdr:row>
      <xdr:rowOff>66000</xdr:rowOff>
    </xdr:to>
    <xdr:graphicFrame macro="">
      <xdr:nvGraphicFramePr>
        <xdr:cNvPr id="5" name="Chart 4" descr="Greenhouse gas emissions from the latest greenhouse gas inventory for 1990 - 2019 and updated projected emissions from 2020-2030. Values are in MTC)2e." title="Total greenhouse gas emissions from 1990-2019 and updated projections from 2020-20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B38:AQ40" totalsRowShown="0" headerRowDxfId="93" dataDxfId="91" headerRowBorderDxfId="92" tableBorderDxfId="90" dataCellStyle="Comma">
  <autoFilter ref="B38:AQ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</autoFilter>
  <tableColumns count="42">
    <tableColumn id="1" name="Year" dataDxfId="89"/>
    <tableColumn id="2" name="1990"/>
    <tableColumn id="3" name=" " dataDxfId="88" dataCellStyle="Comma"/>
    <tableColumn id="4" name="  " dataDxfId="87" dataCellStyle="Comma"/>
    <tableColumn id="5" name="   " dataDxfId="86" dataCellStyle="Comma"/>
    <tableColumn id="6" name="     " dataDxfId="85" dataCellStyle="Comma"/>
    <tableColumn id="7" name="1995" dataDxfId="84" dataCellStyle="Comma"/>
    <tableColumn id="8" name="      " dataDxfId="83" dataCellStyle="Comma"/>
    <tableColumn id="9" name="        " dataDxfId="82"/>
    <tableColumn id="10" name="1998" dataDxfId="81" dataCellStyle="Comma"/>
    <tableColumn id="11" name="1999" dataDxfId="80" dataCellStyle="Comma"/>
    <tableColumn id="12" name="2000" dataDxfId="79" dataCellStyle="Comma"/>
    <tableColumn id="13" name="2001" dataDxfId="78" dataCellStyle="Comma"/>
    <tableColumn id="14" name="2002" dataDxfId="77" dataCellStyle="Comma"/>
    <tableColumn id="15" name="2003" dataDxfId="76" dataCellStyle="Comma"/>
    <tableColumn id="16" name="2004" dataDxfId="75" dataCellStyle="Comma"/>
    <tableColumn id="17" name="2005" dataDxfId="74" dataCellStyle="Comma"/>
    <tableColumn id="18" name="2006" dataDxfId="73" dataCellStyle="Comma"/>
    <tableColumn id="19" name="2007" dataDxfId="72" dataCellStyle="Comma"/>
    <tableColumn id="20" name="2008" dataDxfId="71" dataCellStyle="Comma"/>
    <tableColumn id="21" name="2009" dataDxfId="70" dataCellStyle="Comma"/>
    <tableColumn id="22" name="2010" dataDxfId="69" dataCellStyle="Comma"/>
    <tableColumn id="23" name="2011" dataDxfId="68" dataCellStyle="Comma"/>
    <tableColumn id="24" name="2012" dataDxfId="67" dataCellStyle="Comma"/>
    <tableColumn id="25" name="2013" dataDxfId="66" dataCellStyle="Comma"/>
    <tableColumn id="26" name="2014" dataDxfId="65" dataCellStyle="Comma"/>
    <tableColumn id="27" name="2015" dataDxfId="64" dataCellStyle="Comma"/>
    <tableColumn id="28" name="2016" dataDxfId="63" dataCellStyle="Comma"/>
    <tableColumn id="29" name="2017" dataDxfId="62" dataCellStyle="Comma"/>
    <tableColumn id="30" name="2018" dataDxfId="61" dataCellStyle="Comma"/>
    <tableColumn id="31" name="2019" dataDxfId="60" dataCellStyle="Comma"/>
    <tableColumn id="32" name="2020" dataDxfId="59" dataCellStyle="Comma"/>
    <tableColumn id="33" name="2021" dataDxfId="58" dataCellStyle="Comma"/>
    <tableColumn id="34" name="2022" dataDxfId="57" dataCellStyle="Comma"/>
    <tableColumn id="35" name="2023" dataDxfId="56" dataCellStyle="Comma"/>
    <tableColumn id="36" name="2024" dataDxfId="55" dataCellStyle="Comma"/>
    <tableColumn id="37" name="2025" dataDxfId="54" dataCellStyle="Comma"/>
    <tableColumn id="38" name="2026" dataDxfId="53" dataCellStyle="Comma"/>
    <tableColumn id="39" name="2027" dataDxfId="52" dataCellStyle="Comma"/>
    <tableColumn id="40" name="2028" dataDxfId="51" dataCellStyle="Comma"/>
    <tableColumn id="41" name="2029" dataDxfId="50" dataCellStyle="Comma"/>
    <tableColumn id="42" name="2030" dataDxfId="49" dataCellStyle="Comma"/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id="2" name="Table2" displayName="Table2" ref="B20:AK30" totalsRowShown="0" headerRowDxfId="48" dataDxfId="46" headerRowBorderDxfId="47" tableBorderDxfId="45">
  <autoFilter ref="B20:A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</autoFilter>
  <tableColumns count="36">
    <tableColumn id="1" name="Sector" dataDxfId="44"/>
    <tableColumn id="2" name="1990" dataDxfId="43"/>
    <tableColumn id="3" name="1995" dataDxfId="42"/>
    <tableColumn id="4" name="1998" dataDxfId="41"/>
    <tableColumn id="5" name="1999" dataDxfId="40"/>
    <tableColumn id="6" name="2000" dataDxfId="39"/>
    <tableColumn id="7" name="2001" dataDxfId="38"/>
    <tableColumn id="8" name="2002" dataDxfId="37"/>
    <tableColumn id="9" name="2003" dataDxfId="36"/>
    <tableColumn id="10" name="2004" dataDxfId="35"/>
    <tableColumn id="11" name="2005" dataDxfId="34"/>
    <tableColumn id="12" name="2006" dataDxfId="33"/>
    <tableColumn id="13" name="2007" dataDxfId="32"/>
    <tableColumn id="14" name="2008" dataDxfId="31"/>
    <tableColumn id="15" name="2009" dataDxfId="30"/>
    <tableColumn id="16" name="2010" dataDxfId="29"/>
    <tableColumn id="17" name="2011" dataDxfId="28"/>
    <tableColumn id="18" name="2012" dataDxfId="27"/>
    <tableColumn id="19" name="2013" dataDxfId="26"/>
    <tableColumn id="20" name="2014" dataDxfId="25"/>
    <tableColumn id="21" name="2015" dataDxfId="24"/>
    <tableColumn id="22" name="2016" dataDxfId="23"/>
    <tableColumn id="23" name="2017" dataDxfId="22"/>
    <tableColumn id="24" name="2018" dataDxfId="21"/>
    <tableColumn id="25" name="2019" dataDxfId="20"/>
    <tableColumn id="26" name="2020" dataDxfId="19"/>
    <tableColumn id="27" name="2021" dataDxfId="18"/>
    <tableColumn id="28" name="2022" dataDxfId="17"/>
    <tableColumn id="29" name="2023" dataDxfId="16"/>
    <tableColumn id="30" name="2024" dataDxfId="15"/>
    <tableColumn id="31" name="2025" dataDxfId="14"/>
    <tableColumn id="32" name="2026" dataDxfId="13"/>
    <tableColumn id="33" name="2027" dataDxfId="12"/>
    <tableColumn id="34" name="2028" dataDxfId="11"/>
    <tableColumn id="35" name="2029" dataDxfId="10"/>
    <tableColumn id="36" name="2030" dataDxfId="9"/>
  </tableColumns>
  <tableStyleInfo name="TableStyleLight1" showFirstColumn="0" showLastColumn="0" showRowStripes="0" showColumnStripes="0"/>
</table>
</file>

<file path=xl/tables/table3.xml><?xml version="1.0" encoding="utf-8"?>
<table xmlns="http://schemas.openxmlformats.org/spreadsheetml/2006/main" id="4" name="Table4" displayName="Table4" ref="B5:I16" totalsRowShown="0" tableBorderDxfId="8">
  <autoFilter ref="B5:I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Sector" dataDxfId="7"/>
    <tableColumn id="2" name="Emissions (MtCO2e)" dataDxfId="6">
      <calculatedColumnFormula>C20/1000</calculatedColumnFormula>
    </tableColumn>
    <tableColumn id="3" name="   " dataDxfId="5">
      <calculatedColumnFormula>Z20/1000</calculatedColumnFormula>
    </tableColumn>
    <tableColumn id="4" name="    " dataDxfId="4">
      <calculatedColumnFormula>AK20/1000</calculatedColumnFormula>
    </tableColumn>
    <tableColumn id="5" name="% share of total emissions" dataDxfId="3" dataCellStyle="Percent"/>
    <tableColumn id="6" name="Column1" dataDxfId="2" dataCellStyle="Percent">
      <calculatedColumnFormula>(E6/$E$16%)</calculatedColumnFormula>
    </tableColumn>
    <tableColumn id="7" name="% change in emissions" dataDxfId="1" dataCellStyle="Percent">
      <calculatedColumnFormula>(D6-C6)/C6%</calculatedColumnFormula>
    </tableColumn>
    <tableColumn id="8" name="            " dataDxfId="0" dataCellStyle="Percent">
      <calculatedColumnFormula>(E6-C6)/C6%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aera-ni.gov.uk/articles/northern-ireland-greenhouse-gas-projections" TargetMode="External"/><Relationship Id="rId1" Type="http://schemas.openxmlformats.org/officeDocument/2006/relationships/hyperlink" Target="mailto:env.stats@daera-ni.gov.u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naei.beis.gov.uk/reports/reports?report_id=1019" TargetMode="External"/><Relationship Id="rId1" Type="http://schemas.openxmlformats.org/officeDocument/2006/relationships/hyperlink" Target="https://www.daera-ni.gov.uk/articles/northern-ireland-greenhouse-gas-projections" TargetMode="Externa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6"/>
  <sheetViews>
    <sheetView showGridLines="0" tabSelected="1" zoomScale="85" zoomScaleNormal="85" workbookViewId="0"/>
  </sheetViews>
  <sheetFormatPr defaultColWidth="9.1796875" defaultRowHeight="15.5" x14ac:dyDescent="0.35"/>
  <cols>
    <col min="1" max="1" width="9.1796875" style="1"/>
    <col min="2" max="2" width="30.7265625" style="1" bestFit="1" customWidth="1"/>
    <col min="3" max="3" width="9.453125" style="2" bestFit="1" customWidth="1"/>
    <col min="4" max="16384" width="9.1796875" style="1"/>
  </cols>
  <sheetData>
    <row r="2" spans="2:7" ht="20" x14ac:dyDescent="0.4">
      <c r="B2" s="33" t="s">
        <v>41</v>
      </c>
      <c r="C2" s="34"/>
      <c r="D2" s="35"/>
      <c r="E2" s="35"/>
      <c r="F2" s="35"/>
      <c r="G2" s="35"/>
    </row>
    <row r="3" spans="2:7" ht="20" x14ac:dyDescent="0.4">
      <c r="B3" s="33" t="s">
        <v>55</v>
      </c>
      <c r="C3" s="34"/>
      <c r="D3" s="35"/>
      <c r="E3" s="35"/>
      <c r="F3" s="35"/>
      <c r="G3" s="35"/>
    </row>
    <row r="4" spans="2:7" ht="15" customHeight="1" x14ac:dyDescent="0.4">
      <c r="B4" s="4"/>
    </row>
    <row r="5" spans="2:7" ht="15" customHeight="1" x14ac:dyDescent="0.35">
      <c r="B5" s="2" t="s">
        <v>20</v>
      </c>
    </row>
    <row r="6" spans="2:7" ht="15" customHeight="1" x14ac:dyDescent="0.35">
      <c r="B6" s="2" t="s">
        <v>42</v>
      </c>
    </row>
    <row r="8" spans="2:7" x14ac:dyDescent="0.35">
      <c r="B8" s="3" t="s">
        <v>4</v>
      </c>
      <c r="C8" s="39" t="s">
        <v>56</v>
      </c>
      <c r="D8" s="40"/>
    </row>
    <row r="10" spans="2:7" x14ac:dyDescent="0.35">
      <c r="B10" s="3" t="s">
        <v>0</v>
      </c>
      <c r="C10" s="2" t="s">
        <v>6</v>
      </c>
    </row>
    <row r="11" spans="2:7" x14ac:dyDescent="0.35">
      <c r="B11" s="3" t="s">
        <v>3</v>
      </c>
      <c r="C11" s="2" t="s">
        <v>7</v>
      </c>
    </row>
    <row r="12" spans="2:7" x14ac:dyDescent="0.35">
      <c r="B12" s="3" t="s">
        <v>1</v>
      </c>
      <c r="C12" s="2" t="s">
        <v>8</v>
      </c>
    </row>
    <row r="13" spans="2:7" x14ac:dyDescent="0.35">
      <c r="B13" s="3" t="s">
        <v>2</v>
      </c>
      <c r="C13" s="2" t="s">
        <v>43</v>
      </c>
    </row>
    <row r="14" spans="2:7" x14ac:dyDescent="0.35">
      <c r="B14" s="3" t="s">
        <v>19</v>
      </c>
      <c r="C14" s="2" t="s">
        <v>18</v>
      </c>
    </row>
    <row r="16" spans="2:7" x14ac:dyDescent="0.35">
      <c r="B16" s="3" t="s">
        <v>9</v>
      </c>
      <c r="C16" s="2" t="s">
        <v>57</v>
      </c>
    </row>
    <row r="17" spans="2:3" x14ac:dyDescent="0.35">
      <c r="B17" s="3" t="s">
        <v>10</v>
      </c>
      <c r="C17" s="2" t="s">
        <v>58</v>
      </c>
    </row>
    <row r="18" spans="2:3" x14ac:dyDescent="0.35">
      <c r="B18" s="3" t="s">
        <v>11</v>
      </c>
      <c r="C18" s="5" t="s">
        <v>40</v>
      </c>
    </row>
    <row r="19" spans="2:3" x14ac:dyDescent="0.35">
      <c r="B19" s="3" t="s">
        <v>5</v>
      </c>
      <c r="C19" s="5" t="s">
        <v>44</v>
      </c>
    </row>
    <row r="20" spans="2:3" x14ac:dyDescent="0.35">
      <c r="B20" s="3"/>
      <c r="C20" s="5"/>
    </row>
    <row r="21" spans="2:3" x14ac:dyDescent="0.35">
      <c r="B21" s="3" t="s">
        <v>12</v>
      </c>
      <c r="C21" s="2" t="s">
        <v>39</v>
      </c>
    </row>
    <row r="22" spans="2:3" x14ac:dyDescent="0.35">
      <c r="C22" s="2" t="s">
        <v>13</v>
      </c>
    </row>
    <row r="23" spans="2:3" x14ac:dyDescent="0.35">
      <c r="C23" s="2" t="s">
        <v>14</v>
      </c>
    </row>
    <row r="24" spans="2:3" x14ac:dyDescent="0.35">
      <c r="C24" s="2" t="s">
        <v>15</v>
      </c>
    </row>
    <row r="25" spans="2:3" x14ac:dyDescent="0.35">
      <c r="C25" s="2" t="s">
        <v>16</v>
      </c>
    </row>
    <row r="26" spans="2:3" x14ac:dyDescent="0.35">
      <c r="C26" s="2" t="s">
        <v>17</v>
      </c>
    </row>
  </sheetData>
  <hyperlinks>
    <hyperlink ref="C18" r:id="rId1"/>
    <hyperlink ref="C19" r:id="rId2"/>
  </hyperlinks>
  <pageMargins left="0.78740157480314965" right="0.78740157480314965" top="0.78740157480314965" bottom="0.78740157480314965" header="0.39370078740157483" footer="0.39370078740157483"/>
  <pageSetup paperSize="9" scale="93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71"/>
  <sheetViews>
    <sheetView showGridLines="0" zoomScale="85" zoomScaleNormal="85" workbookViewId="0">
      <selection activeCell="B36" sqref="B36"/>
    </sheetView>
  </sheetViews>
  <sheetFormatPr defaultColWidth="9.1796875" defaultRowHeight="15.5" x14ac:dyDescent="0.35"/>
  <cols>
    <col min="1" max="1" width="9.1796875" style="2"/>
    <col min="2" max="2" width="38.81640625" style="2" customWidth="1"/>
    <col min="3" max="3" width="10.7265625" style="2" customWidth="1"/>
    <col min="4" max="7" width="11.7265625" style="2" customWidth="1"/>
    <col min="8" max="8" width="10.7265625" style="2" customWidth="1"/>
    <col min="9" max="10" width="11.7265625" style="2" customWidth="1"/>
    <col min="11" max="43" width="10.7265625" style="2" customWidth="1"/>
    <col min="44" max="16384" width="9.1796875" style="2"/>
  </cols>
  <sheetData>
    <row r="2" spans="2:18" x14ac:dyDescent="0.35">
      <c r="B2" s="36" t="s">
        <v>59</v>
      </c>
      <c r="C2" s="34"/>
      <c r="D2" s="34"/>
      <c r="E2" s="34"/>
      <c r="F2" s="34"/>
      <c r="G2" s="34"/>
      <c r="H2" s="34"/>
      <c r="I2" s="34"/>
      <c r="J2" s="34"/>
      <c r="K2" s="34"/>
      <c r="Q2"/>
      <c r="R2" s="13"/>
    </row>
    <row r="3" spans="2:18" ht="16.5" x14ac:dyDescent="0.4">
      <c r="B3" s="34" t="s">
        <v>46</v>
      </c>
      <c r="C3" s="34"/>
      <c r="D3" s="34"/>
      <c r="E3" s="34"/>
      <c r="F3" s="34"/>
      <c r="G3" s="34"/>
      <c r="H3" s="34"/>
      <c r="I3" s="34"/>
      <c r="J3" s="34"/>
      <c r="K3" s="34"/>
    </row>
    <row r="4" spans="2:18" x14ac:dyDescent="0.35">
      <c r="B4" s="10"/>
    </row>
    <row r="18" spans="3:28" x14ac:dyDescent="0.35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34" spans="1:44" x14ac:dyDescent="0.35">
      <c r="B34" s="2" t="s">
        <v>108</v>
      </c>
    </row>
    <row r="35" spans="1:44" x14ac:dyDescent="0.35">
      <c r="B35" s="2" t="s">
        <v>109</v>
      </c>
    </row>
    <row r="36" spans="1:44" x14ac:dyDescent="0.35">
      <c r="B36" s="2" t="s">
        <v>38</v>
      </c>
    </row>
    <row r="37" spans="1:44" ht="16.5" x14ac:dyDescent="0.4">
      <c r="AQ37" s="6" t="s">
        <v>36</v>
      </c>
    </row>
    <row r="38" spans="1:44" x14ac:dyDescent="0.35">
      <c r="B38" s="43" t="s">
        <v>45</v>
      </c>
      <c r="C38" s="44" t="s">
        <v>64</v>
      </c>
      <c r="D38" s="44" t="s">
        <v>99</v>
      </c>
      <c r="E38" s="44" t="s">
        <v>100</v>
      </c>
      <c r="F38" s="44" t="s">
        <v>101</v>
      </c>
      <c r="G38" s="44" t="s">
        <v>102</v>
      </c>
      <c r="H38" s="44" t="s">
        <v>65</v>
      </c>
      <c r="I38" s="44" t="s">
        <v>103</v>
      </c>
      <c r="J38" s="44" t="s">
        <v>104</v>
      </c>
      <c r="K38" s="44" t="s">
        <v>66</v>
      </c>
      <c r="L38" s="44" t="s">
        <v>67</v>
      </c>
      <c r="M38" s="44" t="s">
        <v>68</v>
      </c>
      <c r="N38" s="44" t="s">
        <v>69</v>
      </c>
      <c r="O38" s="44" t="s">
        <v>70</v>
      </c>
      <c r="P38" s="44" t="s">
        <v>71</v>
      </c>
      <c r="Q38" s="44" t="s">
        <v>72</v>
      </c>
      <c r="R38" s="44" t="s">
        <v>73</v>
      </c>
      <c r="S38" s="44" t="s">
        <v>74</v>
      </c>
      <c r="T38" s="44" t="s">
        <v>75</v>
      </c>
      <c r="U38" s="44" t="s">
        <v>76</v>
      </c>
      <c r="V38" s="44" t="s">
        <v>77</v>
      </c>
      <c r="W38" s="44" t="s">
        <v>78</v>
      </c>
      <c r="X38" s="44" t="s">
        <v>79</v>
      </c>
      <c r="Y38" s="44" t="s">
        <v>80</v>
      </c>
      <c r="Z38" s="44" t="s">
        <v>81</v>
      </c>
      <c r="AA38" s="44" t="s">
        <v>82</v>
      </c>
      <c r="AB38" s="44" t="s">
        <v>83</v>
      </c>
      <c r="AC38" s="44" t="s">
        <v>84</v>
      </c>
      <c r="AD38" s="44" t="s">
        <v>85</v>
      </c>
      <c r="AE38" s="44" t="s">
        <v>86</v>
      </c>
      <c r="AF38" s="44" t="s">
        <v>87</v>
      </c>
      <c r="AG38" s="44" t="s">
        <v>88</v>
      </c>
      <c r="AH38" s="44" t="s">
        <v>89</v>
      </c>
      <c r="AI38" s="44" t="s">
        <v>90</v>
      </c>
      <c r="AJ38" s="44" t="s">
        <v>91</v>
      </c>
      <c r="AK38" s="44" t="s">
        <v>92</v>
      </c>
      <c r="AL38" s="44" t="s">
        <v>93</v>
      </c>
      <c r="AM38" s="44" t="s">
        <v>94</v>
      </c>
      <c r="AN38" s="44" t="s">
        <v>95</v>
      </c>
      <c r="AO38" s="44" t="s">
        <v>96</v>
      </c>
      <c r="AP38" s="44" t="s">
        <v>97</v>
      </c>
      <c r="AQ38" s="44" t="s">
        <v>98</v>
      </c>
    </row>
    <row r="39" spans="1:44" customFormat="1" x14ac:dyDescent="0.35">
      <c r="B39" s="21" t="s">
        <v>106</v>
      </c>
      <c r="C39" s="45">
        <v>26.054333417257798</v>
      </c>
      <c r="D39" s="45"/>
      <c r="E39" s="45"/>
      <c r="F39" s="45"/>
      <c r="G39" s="45"/>
      <c r="H39" s="45">
        <v>27.088298237211887</v>
      </c>
      <c r="I39" s="45"/>
      <c r="J39" s="46"/>
      <c r="K39" s="45">
        <v>26.60684859287921</v>
      </c>
      <c r="L39" s="45">
        <v>27.133893259341136</v>
      </c>
      <c r="M39" s="45">
        <v>26.821714492001167</v>
      </c>
      <c r="N39" s="45">
        <v>27.182534046819608</v>
      </c>
      <c r="O39" s="45">
        <v>24.816328267455948</v>
      </c>
      <c r="P39" s="45">
        <v>25.016461602503021</v>
      </c>
      <c r="Q39" s="45">
        <v>24.877345841174741</v>
      </c>
      <c r="R39" s="45">
        <v>25.675693879713059</v>
      </c>
      <c r="S39" s="45">
        <v>26.03790242693475</v>
      </c>
      <c r="T39" s="45">
        <v>24.914144544680269</v>
      </c>
      <c r="U39" s="45">
        <v>24.519546517474193</v>
      </c>
      <c r="V39" s="45">
        <v>22.805031924529036</v>
      </c>
      <c r="W39" s="45">
        <v>23.408710729315491</v>
      </c>
      <c r="X39" s="45">
        <v>22.227260124358647</v>
      </c>
      <c r="Y39" s="45">
        <v>22.470889337245858</v>
      </c>
      <c r="Z39" s="45">
        <v>22.611808133029285</v>
      </c>
      <c r="AA39" s="45">
        <v>21.873853438270743</v>
      </c>
      <c r="AB39" s="45">
        <v>22.345726082305863</v>
      </c>
      <c r="AC39" s="45">
        <v>22.72418923177062</v>
      </c>
      <c r="AD39" s="45">
        <v>21.884032795043186</v>
      </c>
      <c r="AE39" s="45">
        <v>21.719501493920038</v>
      </c>
      <c r="AF39" s="45">
        <v>21.414085414505969</v>
      </c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</row>
    <row r="40" spans="1:44" customFormat="1" x14ac:dyDescent="0.35">
      <c r="B40" s="21" t="s">
        <v>107</v>
      </c>
      <c r="C40" s="47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>
        <v>21.414085414505969</v>
      </c>
      <c r="AG40" s="45">
        <v>19.579778347239362</v>
      </c>
      <c r="AH40" s="45">
        <v>19.340629081251532</v>
      </c>
      <c r="AI40" s="45">
        <v>18.840191386181989</v>
      </c>
      <c r="AJ40" s="45">
        <v>18.650701555286954</v>
      </c>
      <c r="AK40" s="45">
        <v>18.447917436347524</v>
      </c>
      <c r="AL40" s="45">
        <v>18.326349706786296</v>
      </c>
      <c r="AM40" s="45">
        <v>18.183479031601433</v>
      </c>
      <c r="AN40" s="45">
        <v>18.085070540819736</v>
      </c>
      <c r="AO40" s="45">
        <v>17.943945545754499</v>
      </c>
      <c r="AP40" s="45">
        <v>17.76119357461139</v>
      </c>
      <c r="AQ40" s="45">
        <v>17.643571262413815</v>
      </c>
      <c r="AR40" s="15"/>
    </row>
    <row r="41" spans="1:44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:44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:44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:44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1:44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</row>
    <row r="46" spans="1:44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</row>
    <row r="47" spans="1:44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</row>
    <row r="48" spans="1:44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</row>
    <row r="49" spans="1:30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</row>
    <row r="50" spans="1:30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</row>
    <row r="51" spans="1:30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pans="1:30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1:30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1:30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1:30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1:30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1:30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1:30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1:30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</row>
    <row r="60" spans="1:30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</row>
    <row r="61" spans="1:30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1:30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1:30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1:30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</row>
    <row r="65" spans="1:30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1:30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1:30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</row>
    <row r="68" spans="1:30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</row>
    <row r="69" spans="1:30" x14ac:dyDescent="0.35"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30" x14ac:dyDescent="0.35"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30" x14ac:dyDescent="0.35"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</sheetData>
  <pageMargins left="0.25" right="0.25" top="0.75" bottom="0.75" header="0.3" footer="0.3"/>
  <pageSetup paperSize="9" scale="3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68"/>
  <sheetViews>
    <sheetView showGridLines="0" zoomScale="70" zoomScaleNormal="70" workbookViewId="0">
      <selection activeCell="H37" sqref="H37"/>
    </sheetView>
  </sheetViews>
  <sheetFormatPr defaultColWidth="9.1796875" defaultRowHeight="15.5" x14ac:dyDescent="0.35"/>
  <cols>
    <col min="1" max="1" width="9.1796875" style="2"/>
    <col min="2" max="2" width="22.81640625" style="2" bestFit="1" customWidth="1"/>
    <col min="3" max="3" width="23.54296875" style="2" customWidth="1"/>
    <col min="4" max="5" width="14.26953125" style="2" customWidth="1"/>
    <col min="6" max="6" width="29.08984375" style="2" customWidth="1"/>
    <col min="7" max="7" width="15.81640625" style="2" customWidth="1"/>
    <col min="8" max="8" width="26.26953125" style="2" customWidth="1"/>
    <col min="9" max="37" width="14.26953125" style="2" customWidth="1"/>
    <col min="38" max="16384" width="9.1796875" style="2"/>
  </cols>
  <sheetData>
    <row r="2" spans="1:18" x14ac:dyDescent="0.35">
      <c r="B2" s="37" t="s">
        <v>47</v>
      </c>
      <c r="C2" s="34"/>
      <c r="D2" s="34"/>
      <c r="E2" s="34"/>
      <c r="F2" s="34"/>
      <c r="G2" s="34"/>
      <c r="J2"/>
    </row>
    <row r="3" spans="1:18" x14ac:dyDescent="0.35">
      <c r="B3" s="34" t="s">
        <v>60</v>
      </c>
      <c r="C3" s="34"/>
      <c r="D3" s="34"/>
      <c r="E3" s="34"/>
      <c r="F3" s="34"/>
      <c r="G3" s="34"/>
    </row>
    <row r="5" spans="1:18" ht="31" customHeight="1" x14ac:dyDescent="0.35">
      <c r="A5" s="21"/>
      <c r="B5" s="63" t="s">
        <v>30</v>
      </c>
      <c r="C5" s="52" t="s">
        <v>49</v>
      </c>
      <c r="D5" s="53" t="s">
        <v>101</v>
      </c>
      <c r="E5" s="50" t="s">
        <v>105</v>
      </c>
      <c r="F5" s="64" t="s">
        <v>51</v>
      </c>
      <c r="G5" s="65" t="s">
        <v>111</v>
      </c>
      <c r="H5" s="64" t="s">
        <v>50</v>
      </c>
      <c r="I5" s="54" t="s">
        <v>110</v>
      </c>
    </row>
    <row r="6" spans="1:18" ht="28" customHeight="1" x14ac:dyDescent="0.35">
      <c r="B6" s="62"/>
      <c r="C6" s="22">
        <v>1990</v>
      </c>
      <c r="D6" s="8">
        <v>2019</v>
      </c>
      <c r="E6" s="23">
        <v>2030</v>
      </c>
      <c r="F6" s="22">
        <v>2019</v>
      </c>
      <c r="G6" s="23">
        <v>2030</v>
      </c>
      <c r="H6" s="22" t="s">
        <v>63</v>
      </c>
      <c r="I6" s="8" t="s">
        <v>52</v>
      </c>
      <c r="J6" s="19"/>
      <c r="K6" s="19"/>
      <c r="O6"/>
      <c r="P6"/>
      <c r="Q6"/>
      <c r="R6"/>
    </row>
    <row r="7" spans="1:18" x14ac:dyDescent="0.35">
      <c r="B7" s="51" t="s">
        <v>21</v>
      </c>
      <c r="C7" s="24">
        <f>C21/1000</f>
        <v>5.1923281973296476</v>
      </c>
      <c r="D7" s="25">
        <f>Z21/1000</f>
        <v>5.5940015000454126</v>
      </c>
      <c r="E7" s="26">
        <f>AK21/1000</f>
        <v>5.4098036568121506</v>
      </c>
      <c r="F7" s="27">
        <f>(D7/$D$16%)</f>
        <v>26.122999846895254</v>
      </c>
      <c r="G7" s="28">
        <f>(E7/$E$16%)</f>
        <v>30.661613662856801</v>
      </c>
      <c r="H7" s="31">
        <f>(D7-C7)/C7%</f>
        <v>7.7358997245655789</v>
      </c>
      <c r="I7" s="20">
        <f t="shared" ref="I7:I16" si="0">(E7-C7)/C7%</f>
        <v>4.188399716226491</v>
      </c>
      <c r="J7" s="9"/>
      <c r="K7" s="9"/>
      <c r="O7" s="16"/>
      <c r="P7"/>
      <c r="Q7"/>
      <c r="R7"/>
    </row>
    <row r="8" spans="1:18" x14ac:dyDescent="0.35">
      <c r="B8" s="51" t="s">
        <v>22</v>
      </c>
      <c r="C8" s="24">
        <f t="shared" ref="C8:C16" si="1">C22/1000</f>
        <v>3.0419529500666114</v>
      </c>
      <c r="D8" s="25">
        <f t="shared" ref="D8:D16" si="2">Z22/1000</f>
        <v>2.2971275896857688</v>
      </c>
      <c r="E8" s="26">
        <f t="shared" ref="E8:E16" si="3">AK22/1000</f>
        <v>1.135261584088229</v>
      </c>
      <c r="F8" s="27">
        <f t="shared" ref="F8:F15" si="4">(D8/$D$16%)</f>
        <v>10.727180475938923</v>
      </c>
      <c r="G8" s="28">
        <f t="shared" ref="G8:G16" si="5">(E8/$E$16%)</f>
        <v>6.4344206011550629</v>
      </c>
      <c r="H8" s="31">
        <f t="shared" ref="H8:H16" si="6">(D8-C8)/C8%</f>
        <v>-24.485104556417703</v>
      </c>
      <c r="I8" s="20">
        <f t="shared" si="0"/>
        <v>-62.679844076373058</v>
      </c>
      <c r="J8" s="9"/>
      <c r="K8" s="9"/>
      <c r="O8" s="17"/>
      <c r="P8"/>
      <c r="Q8"/>
      <c r="R8"/>
    </row>
    <row r="9" spans="1:18" x14ac:dyDescent="0.35">
      <c r="B9" s="51" t="s">
        <v>32</v>
      </c>
      <c r="C9" s="24">
        <f t="shared" si="1"/>
        <v>5.3090428371895602</v>
      </c>
      <c r="D9" s="25">
        <f t="shared" si="2"/>
        <v>2.7851327095499947</v>
      </c>
      <c r="E9" s="26">
        <f t="shared" si="3"/>
        <v>1.3626772586669806</v>
      </c>
      <c r="F9" s="27">
        <f t="shared" si="4"/>
        <v>13.006078268761071</v>
      </c>
      <c r="G9" s="28">
        <f t="shared" si="5"/>
        <v>7.723364155701848</v>
      </c>
      <c r="H9" s="31">
        <f t="shared" si="6"/>
        <v>-47.53983354513003</v>
      </c>
      <c r="I9" s="20">
        <f t="shared" si="0"/>
        <v>-74.332901420167502</v>
      </c>
      <c r="J9" s="9"/>
      <c r="K9" s="9"/>
      <c r="O9" s="16"/>
      <c r="P9"/>
      <c r="Q9"/>
      <c r="R9"/>
    </row>
    <row r="10" spans="1:18" x14ac:dyDescent="0.35">
      <c r="B10" s="51" t="s">
        <v>33</v>
      </c>
      <c r="C10" s="24">
        <f t="shared" si="1"/>
        <v>0.75980047038948073</v>
      </c>
      <c r="D10" s="25">
        <f t="shared" si="2"/>
        <v>0.23112648256585933</v>
      </c>
      <c r="E10" s="26">
        <f t="shared" si="3"/>
        <v>0.23112648256585933</v>
      </c>
      <c r="F10" s="27">
        <f t="shared" si="4"/>
        <v>1.0793198873172212</v>
      </c>
      <c r="G10" s="28">
        <f t="shared" si="5"/>
        <v>1.3099756230090966</v>
      </c>
      <c r="H10" s="31">
        <f t="shared" si="6"/>
        <v>-69.580634446385417</v>
      </c>
      <c r="I10" s="20">
        <f t="shared" si="0"/>
        <v>-69.580634446385417</v>
      </c>
      <c r="J10" s="9"/>
      <c r="K10" s="9"/>
      <c r="O10" s="17"/>
      <c r="P10"/>
      <c r="Q10"/>
      <c r="R10"/>
    </row>
    <row r="11" spans="1:18" x14ac:dyDescent="0.35">
      <c r="B11" s="51" t="s">
        <v>34</v>
      </c>
      <c r="C11" s="24">
        <f t="shared" si="1"/>
        <v>2.3128595997603814</v>
      </c>
      <c r="D11" s="25">
        <f t="shared" si="2"/>
        <v>2.5225842930825393</v>
      </c>
      <c r="E11" s="26">
        <f t="shared" si="3"/>
        <v>3.0312764057545554</v>
      </c>
      <c r="F11" s="27">
        <f t="shared" si="4"/>
        <v>11.780023495067097</v>
      </c>
      <c r="G11" s="28">
        <f t="shared" si="5"/>
        <v>17.180628347119825</v>
      </c>
      <c r="H11" s="31">
        <f t="shared" si="6"/>
        <v>9.0677658662845761</v>
      </c>
      <c r="I11" s="20">
        <f t="shared" si="0"/>
        <v>31.061842494399745</v>
      </c>
      <c r="J11" s="9"/>
      <c r="K11" s="9"/>
      <c r="O11" s="17"/>
      <c r="P11"/>
      <c r="Q11"/>
      <c r="R11"/>
    </row>
    <row r="12" spans="1:18" x14ac:dyDescent="0.35">
      <c r="B12" s="51" t="s">
        <v>26</v>
      </c>
      <c r="C12" s="24">
        <f t="shared" si="1"/>
        <v>0.48348032042083827</v>
      </c>
      <c r="D12" s="25">
        <f t="shared" si="2"/>
        <v>0.1438687830637157</v>
      </c>
      <c r="E12" s="26">
        <f t="shared" si="3"/>
        <v>0.14983632320076393</v>
      </c>
      <c r="F12" s="27">
        <f t="shared" si="4"/>
        <v>0.67184182877247023</v>
      </c>
      <c r="G12" s="28">
        <f t="shared" si="5"/>
        <v>0.84924033219941686</v>
      </c>
      <c r="H12" s="31">
        <f t="shared" si="6"/>
        <v>-70.24309429213433</v>
      </c>
      <c r="I12" s="20">
        <f t="shared" si="0"/>
        <v>-69.008806176362853</v>
      </c>
      <c r="J12" s="9"/>
      <c r="K12" s="9"/>
      <c r="O12" s="17"/>
      <c r="P12"/>
      <c r="Q12"/>
      <c r="R12"/>
    </row>
    <row r="13" spans="1:18" x14ac:dyDescent="0.35">
      <c r="B13" s="51" t="s">
        <v>27</v>
      </c>
      <c r="C13" s="24">
        <f t="shared" si="1"/>
        <v>3.6791623638789654</v>
      </c>
      <c r="D13" s="25">
        <f t="shared" si="2"/>
        <v>2.9015308483579574</v>
      </c>
      <c r="E13" s="26">
        <f t="shared" si="3"/>
        <v>2.271012849948411</v>
      </c>
      <c r="F13" s="27">
        <f t="shared" si="4"/>
        <v>13.549637036529477</v>
      </c>
      <c r="G13" s="28">
        <f t="shared" si="5"/>
        <v>12.87161661418491</v>
      </c>
      <c r="H13" s="31">
        <f t="shared" si="6"/>
        <v>-21.13610215073917</v>
      </c>
      <c r="I13" s="20">
        <f t="shared" si="0"/>
        <v>-38.27364423368185</v>
      </c>
      <c r="J13" s="9"/>
      <c r="K13" s="9"/>
      <c r="O13" s="16"/>
      <c r="P13"/>
      <c r="Q13"/>
      <c r="R13"/>
    </row>
    <row r="14" spans="1:18" x14ac:dyDescent="0.35">
      <c r="B14" s="51" t="s">
        <v>28</v>
      </c>
      <c r="C14" s="24">
        <f t="shared" si="1"/>
        <v>3.4649796450958403</v>
      </c>
      <c r="D14" s="25">
        <f t="shared" si="2"/>
        <v>4.2103603557112486</v>
      </c>
      <c r="E14" s="26">
        <f t="shared" si="3"/>
        <v>3.5209476448945805</v>
      </c>
      <c r="F14" s="27">
        <f t="shared" si="4"/>
        <v>19.66163987026566</v>
      </c>
      <c r="G14" s="28">
        <f t="shared" si="5"/>
        <v>19.955980524165604</v>
      </c>
      <c r="H14" s="31">
        <f t="shared" si="6"/>
        <v>21.511835189865629</v>
      </c>
      <c r="I14" s="20">
        <f t="shared" si="0"/>
        <v>1.6152475780905218</v>
      </c>
      <c r="J14" s="9"/>
      <c r="K14" s="9"/>
      <c r="O14" s="17"/>
      <c r="P14"/>
      <c r="Q14"/>
      <c r="R14"/>
    </row>
    <row r="15" spans="1:18" x14ac:dyDescent="0.35">
      <c r="B15" s="51" t="s">
        <v>35</v>
      </c>
      <c r="C15" s="24">
        <f t="shared" si="1"/>
        <v>1.8107270331264735</v>
      </c>
      <c r="D15" s="25">
        <f t="shared" si="2"/>
        <v>0.7283528524434717</v>
      </c>
      <c r="E15" s="26">
        <f t="shared" si="3"/>
        <v>0.53162905648228487</v>
      </c>
      <c r="F15" s="29">
        <f t="shared" si="4"/>
        <v>3.4012792904528308</v>
      </c>
      <c r="G15" s="30">
        <f t="shared" si="5"/>
        <v>3.0131601396074319</v>
      </c>
      <c r="H15" s="31">
        <f t="shared" si="6"/>
        <v>-59.775668053849692</v>
      </c>
      <c r="I15" s="20">
        <f t="shared" si="0"/>
        <v>-70.640022115075354</v>
      </c>
      <c r="J15" s="9"/>
      <c r="K15" s="9"/>
      <c r="O15" s="17"/>
      <c r="P15"/>
      <c r="Q15"/>
      <c r="R15"/>
    </row>
    <row r="16" spans="1:18" x14ac:dyDescent="0.35">
      <c r="B16" s="55" t="s">
        <v>31</v>
      </c>
      <c r="C16" s="56">
        <f t="shared" si="1"/>
        <v>26.054333417257798</v>
      </c>
      <c r="D16" s="56">
        <f t="shared" si="2"/>
        <v>21.414085414505969</v>
      </c>
      <c r="E16" s="57">
        <f t="shared" si="3"/>
        <v>17.643571262413815</v>
      </c>
      <c r="F16" s="58">
        <f>SUM(F7:F15)</f>
        <v>100.00000000000001</v>
      </c>
      <c r="G16" s="59">
        <f t="shared" si="5"/>
        <v>100</v>
      </c>
      <c r="H16" s="60">
        <f t="shared" si="6"/>
        <v>-17.809889542897437</v>
      </c>
      <c r="I16" s="61">
        <f t="shared" si="0"/>
        <v>-32.281624788269909</v>
      </c>
      <c r="J16" s="20"/>
      <c r="K16" s="20"/>
      <c r="O16" s="17"/>
      <c r="P16"/>
      <c r="Q16"/>
      <c r="R16"/>
    </row>
    <row r="18" spans="2:37" x14ac:dyDescent="0.35">
      <c r="B18" s="2" t="s">
        <v>61</v>
      </c>
    </row>
    <row r="19" spans="2:37" ht="16.5" x14ac:dyDescent="0.4">
      <c r="AK19" s="2" t="s">
        <v>37</v>
      </c>
    </row>
    <row r="20" spans="2:37" x14ac:dyDescent="0.35">
      <c r="B20" s="41" t="s">
        <v>30</v>
      </c>
      <c r="C20" s="42" t="s">
        <v>64</v>
      </c>
      <c r="D20" s="42" t="s">
        <v>65</v>
      </c>
      <c r="E20" s="42" t="s">
        <v>66</v>
      </c>
      <c r="F20" s="42" t="s">
        <v>67</v>
      </c>
      <c r="G20" s="42" t="s">
        <v>68</v>
      </c>
      <c r="H20" s="42" t="s">
        <v>69</v>
      </c>
      <c r="I20" s="42" t="s">
        <v>70</v>
      </c>
      <c r="J20" s="42" t="s">
        <v>71</v>
      </c>
      <c r="K20" s="42" t="s">
        <v>72</v>
      </c>
      <c r="L20" s="42" t="s">
        <v>73</v>
      </c>
      <c r="M20" s="42" t="s">
        <v>74</v>
      </c>
      <c r="N20" s="42" t="s">
        <v>75</v>
      </c>
      <c r="O20" s="42" t="s">
        <v>76</v>
      </c>
      <c r="P20" s="42" t="s">
        <v>77</v>
      </c>
      <c r="Q20" s="42" t="s">
        <v>78</v>
      </c>
      <c r="R20" s="42" t="s">
        <v>79</v>
      </c>
      <c r="S20" s="42" t="s">
        <v>80</v>
      </c>
      <c r="T20" s="42" t="s">
        <v>81</v>
      </c>
      <c r="U20" s="42" t="s">
        <v>82</v>
      </c>
      <c r="V20" s="42" t="s">
        <v>83</v>
      </c>
      <c r="W20" s="42" t="s">
        <v>84</v>
      </c>
      <c r="X20" s="42" t="s">
        <v>85</v>
      </c>
      <c r="Y20" s="42" t="s">
        <v>86</v>
      </c>
      <c r="Z20" s="42" t="s">
        <v>87</v>
      </c>
      <c r="AA20" s="42" t="s">
        <v>88</v>
      </c>
      <c r="AB20" s="42" t="s">
        <v>89</v>
      </c>
      <c r="AC20" s="42" t="s">
        <v>90</v>
      </c>
      <c r="AD20" s="42" t="s">
        <v>91</v>
      </c>
      <c r="AE20" s="42" t="s">
        <v>92</v>
      </c>
      <c r="AF20" s="42" t="s">
        <v>93</v>
      </c>
      <c r="AG20" s="42" t="s">
        <v>94</v>
      </c>
      <c r="AH20" s="42" t="s">
        <v>95</v>
      </c>
      <c r="AI20" s="42" t="s">
        <v>96</v>
      </c>
      <c r="AJ20" s="42" t="s">
        <v>97</v>
      </c>
      <c r="AK20" s="42" t="s">
        <v>98</v>
      </c>
    </row>
    <row r="21" spans="2:37" x14ac:dyDescent="0.35">
      <c r="B21" s="2" t="s">
        <v>21</v>
      </c>
      <c r="C21" s="7">
        <v>5192.328197329648</v>
      </c>
      <c r="D21" s="7">
        <v>5657.5175378913591</v>
      </c>
      <c r="E21" s="7">
        <v>5766.8963109680453</v>
      </c>
      <c r="F21" s="7">
        <v>5701.0607220769662</v>
      </c>
      <c r="G21" s="7">
        <v>5482.9069235531124</v>
      </c>
      <c r="H21" s="7">
        <v>5475.2637538737172</v>
      </c>
      <c r="I21" s="7">
        <v>5456.0839669859197</v>
      </c>
      <c r="J21" s="7">
        <v>5521.5035672791582</v>
      </c>
      <c r="K21" s="7">
        <v>5458.0975195025412</v>
      </c>
      <c r="L21" s="7">
        <v>5510.3580490830664</v>
      </c>
      <c r="M21" s="7">
        <v>5362.6990058655092</v>
      </c>
      <c r="N21" s="7">
        <v>5267.1538395285124</v>
      </c>
      <c r="O21" s="7">
        <v>5117.8625953424653</v>
      </c>
      <c r="P21" s="7">
        <v>5097.7057505168759</v>
      </c>
      <c r="Q21" s="7">
        <v>5200.3648373605092</v>
      </c>
      <c r="R21" s="7">
        <v>5219.2112119529438</v>
      </c>
      <c r="S21" s="7">
        <v>5283.1673599416445</v>
      </c>
      <c r="T21" s="7">
        <v>5276.7735797465248</v>
      </c>
      <c r="U21" s="7">
        <v>5335.782149040987</v>
      </c>
      <c r="V21" s="7">
        <v>5433.8593686274071</v>
      </c>
      <c r="W21" s="7">
        <v>5535.3669306449383</v>
      </c>
      <c r="X21" s="7">
        <v>5607.453593832468</v>
      </c>
      <c r="Y21" s="7">
        <v>5539.3716503895912</v>
      </c>
      <c r="Z21" s="7">
        <v>5594.0015000454123</v>
      </c>
      <c r="AA21" s="7">
        <v>5549.8833481698539</v>
      </c>
      <c r="AB21" s="7">
        <v>5522.8545230779582</v>
      </c>
      <c r="AC21" s="7">
        <v>5500.2211525463445</v>
      </c>
      <c r="AD21" s="7">
        <v>5480.1157644352652</v>
      </c>
      <c r="AE21" s="7">
        <v>5460.8035268946278</v>
      </c>
      <c r="AF21" s="7">
        <v>5443.0096540816157</v>
      </c>
      <c r="AG21" s="7">
        <v>5427.1659205286187</v>
      </c>
      <c r="AH21" s="7">
        <v>5410.9178063967001</v>
      </c>
      <c r="AI21" s="7">
        <v>5410.5643886062016</v>
      </c>
      <c r="AJ21" s="7">
        <v>5410.1932999261753</v>
      </c>
      <c r="AK21" s="7">
        <v>5409.8036568121506</v>
      </c>
    </row>
    <row r="22" spans="2:37" x14ac:dyDescent="0.35">
      <c r="B22" s="2" t="s">
        <v>22</v>
      </c>
      <c r="C22" s="7">
        <v>3041.9529500666113</v>
      </c>
      <c r="D22" s="7">
        <v>3045.7657539214492</v>
      </c>
      <c r="E22" s="7">
        <v>2594.5643198169478</v>
      </c>
      <c r="F22" s="7">
        <v>2819.6700090593449</v>
      </c>
      <c r="G22" s="7">
        <v>2857.9879771884712</v>
      </c>
      <c r="H22" s="7">
        <v>2910.73156116264</v>
      </c>
      <c r="I22" s="7">
        <v>2233.1773611164253</v>
      </c>
      <c r="J22" s="7">
        <v>2373.1466615444092</v>
      </c>
      <c r="K22" s="7">
        <v>2391.5659759704622</v>
      </c>
      <c r="L22" s="7">
        <v>2687.3933383112048</v>
      </c>
      <c r="M22" s="7">
        <v>2620.5615654069129</v>
      </c>
      <c r="N22" s="7">
        <v>2646.7959194490468</v>
      </c>
      <c r="O22" s="7">
        <v>2392.6761277447254</v>
      </c>
      <c r="P22" s="7">
        <v>2235.3355217083363</v>
      </c>
      <c r="Q22" s="7">
        <v>2517.0586759693133</v>
      </c>
      <c r="R22" s="7">
        <v>2316.8844938508164</v>
      </c>
      <c r="S22" s="7">
        <v>2302.2682113488254</v>
      </c>
      <c r="T22" s="7">
        <v>2306.0084892154355</v>
      </c>
      <c r="U22" s="7">
        <v>2507.7995447457856</v>
      </c>
      <c r="V22" s="7">
        <v>2565.4549401319468</v>
      </c>
      <c r="W22" s="7">
        <v>2470.7032000479912</v>
      </c>
      <c r="X22" s="7">
        <v>2440.4113554270803</v>
      </c>
      <c r="Y22" s="7">
        <v>2442.0812430232522</v>
      </c>
      <c r="Z22" s="7">
        <v>2297.1275896857687</v>
      </c>
      <c r="AA22" s="7">
        <v>1688.5784789208437</v>
      </c>
      <c r="AB22" s="7">
        <v>1606.3732982340234</v>
      </c>
      <c r="AC22" s="7">
        <v>1539.6533018891955</v>
      </c>
      <c r="AD22" s="7">
        <v>1470.8198124386865</v>
      </c>
      <c r="AE22" s="7">
        <v>1401.9614567441718</v>
      </c>
      <c r="AF22" s="7">
        <v>1350.2243747392499</v>
      </c>
      <c r="AG22" s="7">
        <v>1301.1052300887209</v>
      </c>
      <c r="AH22" s="7">
        <v>1255.230198878352</v>
      </c>
      <c r="AI22" s="7">
        <v>1215.5700933945602</v>
      </c>
      <c r="AJ22" s="7">
        <v>1173.2992078686502</v>
      </c>
      <c r="AK22" s="7">
        <v>1135.261584088229</v>
      </c>
    </row>
    <row r="23" spans="2:37" x14ac:dyDescent="0.35">
      <c r="B23" s="2" t="s">
        <v>23</v>
      </c>
      <c r="C23" s="7">
        <v>5309.0428371895605</v>
      </c>
      <c r="D23" s="7">
        <v>6531.5320917884019</v>
      </c>
      <c r="E23" s="7">
        <v>6187.0977266280534</v>
      </c>
      <c r="F23" s="7">
        <v>6282.7236995326202</v>
      </c>
      <c r="G23" s="7">
        <v>6337.0076891474955</v>
      </c>
      <c r="H23" s="7">
        <v>6651.1010650704511</v>
      </c>
      <c r="I23" s="7">
        <v>5219.6683031200319</v>
      </c>
      <c r="J23" s="7">
        <v>5027.5639636101369</v>
      </c>
      <c r="K23" s="7">
        <v>4878.6162127765738</v>
      </c>
      <c r="L23" s="7">
        <v>5340.1320124300673</v>
      </c>
      <c r="M23" s="7">
        <v>5728.9607754386152</v>
      </c>
      <c r="N23" s="7">
        <v>4651.0048093939531</v>
      </c>
      <c r="O23" s="7">
        <v>4839.0191908894676</v>
      </c>
      <c r="P23" s="7">
        <v>3685.2501649306719</v>
      </c>
      <c r="Q23" s="7">
        <v>3958.5135295535792</v>
      </c>
      <c r="R23" s="7">
        <v>3743.8435397707617</v>
      </c>
      <c r="S23" s="7">
        <v>3872.5111571128737</v>
      </c>
      <c r="T23" s="7">
        <v>4066.6579140894769</v>
      </c>
      <c r="U23" s="7">
        <v>3831.950847136623</v>
      </c>
      <c r="V23" s="7">
        <v>3836.5256747379171</v>
      </c>
      <c r="W23" s="7">
        <v>4026.3601766735787</v>
      </c>
      <c r="X23" s="7">
        <v>3442.2819973167898</v>
      </c>
      <c r="Y23" s="7">
        <v>2924.2882381445943</v>
      </c>
      <c r="Z23" s="7">
        <v>2785.1327095499946</v>
      </c>
      <c r="AA23" s="7">
        <v>2396.048326330726</v>
      </c>
      <c r="AB23" s="7">
        <v>2296.2481732054048</v>
      </c>
      <c r="AC23" s="7">
        <v>1940.7382974125867</v>
      </c>
      <c r="AD23" s="7">
        <v>1867.39166314508</v>
      </c>
      <c r="AE23" s="7">
        <v>1794.2252324941783</v>
      </c>
      <c r="AF23" s="7">
        <v>1771.4937669604519</v>
      </c>
      <c r="AG23" s="7">
        <v>1692.994334196196</v>
      </c>
      <c r="AH23" s="7">
        <v>1640.4703412685105</v>
      </c>
      <c r="AI23" s="7">
        <v>1548.1043674493283</v>
      </c>
      <c r="AJ23" s="7">
        <v>1411.1465044399863</v>
      </c>
      <c r="AK23" s="7">
        <v>1362.6772586669806</v>
      </c>
    </row>
    <row r="24" spans="2:37" x14ac:dyDescent="0.35">
      <c r="B24" s="2" t="s">
        <v>24</v>
      </c>
      <c r="C24" s="7">
        <v>759.80047038948078</v>
      </c>
      <c r="D24" s="7">
        <v>764.80200212797888</v>
      </c>
      <c r="E24" s="7">
        <v>816.17072239171205</v>
      </c>
      <c r="F24" s="7">
        <v>923.84199269062196</v>
      </c>
      <c r="G24" s="7">
        <v>668.08547739881669</v>
      </c>
      <c r="H24" s="7">
        <v>635.03492896951377</v>
      </c>
      <c r="I24" s="7">
        <v>213.04602581786799</v>
      </c>
      <c r="J24" s="7">
        <v>220.36299141090007</v>
      </c>
      <c r="K24" s="7">
        <v>224.60116425395293</v>
      </c>
      <c r="L24" s="7">
        <v>422.44638857740733</v>
      </c>
      <c r="M24" s="7">
        <v>434.50376391779463</v>
      </c>
      <c r="N24" s="7">
        <v>490.85277558248936</v>
      </c>
      <c r="O24" s="7">
        <v>403.54042492283207</v>
      </c>
      <c r="P24" s="7">
        <v>180.7695952887093</v>
      </c>
      <c r="Q24" s="7">
        <v>173.10614769712785</v>
      </c>
      <c r="R24" s="7">
        <v>165.07885588575928</v>
      </c>
      <c r="S24" s="7">
        <v>164.07213181365441</v>
      </c>
      <c r="T24" s="7">
        <v>150.48005441275274</v>
      </c>
      <c r="U24" s="7">
        <v>182.91621080094751</v>
      </c>
      <c r="V24" s="7">
        <v>230.98809978245203</v>
      </c>
      <c r="W24" s="7">
        <v>225.40708879843768</v>
      </c>
      <c r="X24" s="7">
        <v>224.8930221422454</v>
      </c>
      <c r="Y24" s="7">
        <v>235.23860888944705</v>
      </c>
      <c r="Z24" s="7">
        <v>231.12648256585933</v>
      </c>
      <c r="AA24" s="7">
        <v>231.12648256585933</v>
      </c>
      <c r="AB24" s="7">
        <v>231.12648256585933</v>
      </c>
      <c r="AC24" s="7">
        <v>231.12648256585933</v>
      </c>
      <c r="AD24" s="7">
        <v>231.12648256585933</v>
      </c>
      <c r="AE24" s="7">
        <v>231.12648256585933</v>
      </c>
      <c r="AF24" s="7">
        <v>231.12648256585933</v>
      </c>
      <c r="AG24" s="7">
        <v>231.12648256585933</v>
      </c>
      <c r="AH24" s="7">
        <v>231.12648256585933</v>
      </c>
      <c r="AI24" s="7">
        <v>231.12648256585933</v>
      </c>
      <c r="AJ24" s="7">
        <v>231.12648256585933</v>
      </c>
      <c r="AK24" s="7">
        <v>231.12648256585933</v>
      </c>
    </row>
    <row r="25" spans="2:37" x14ac:dyDescent="0.35">
      <c r="B25" s="2" t="s">
        <v>25</v>
      </c>
      <c r="C25" s="7">
        <v>2312.8595997603816</v>
      </c>
      <c r="D25" s="7">
        <v>2197.9803359044199</v>
      </c>
      <c r="E25" s="7">
        <v>2145.360635625646</v>
      </c>
      <c r="F25" s="7">
        <v>2131.5679796616323</v>
      </c>
      <c r="G25" s="7">
        <v>2140.4464360115203</v>
      </c>
      <c r="H25" s="7">
        <v>2168.6640658017745</v>
      </c>
      <c r="I25" s="7">
        <v>2176.587661569637</v>
      </c>
      <c r="J25" s="7">
        <v>2189.5174134823096</v>
      </c>
      <c r="K25" s="7">
        <v>2228.4367954989666</v>
      </c>
      <c r="L25" s="7">
        <v>2246.6618577179743</v>
      </c>
      <c r="M25" s="7">
        <v>2260.5170312556011</v>
      </c>
      <c r="N25" s="7">
        <v>2297.7782259291625</v>
      </c>
      <c r="O25" s="7">
        <v>2322.2054696218129</v>
      </c>
      <c r="P25" s="7">
        <v>2353.553784204269</v>
      </c>
      <c r="Q25" s="7">
        <v>2366.2536721168512</v>
      </c>
      <c r="R25" s="7">
        <v>2391.0614417565821</v>
      </c>
      <c r="S25" s="7">
        <v>2543.4098807459172</v>
      </c>
      <c r="T25" s="7">
        <v>2409.5992638777125</v>
      </c>
      <c r="U25" s="7">
        <v>2422.7180486523907</v>
      </c>
      <c r="V25" s="7">
        <v>2431.769618030492</v>
      </c>
      <c r="W25" s="7">
        <v>2449.7049561089625</v>
      </c>
      <c r="X25" s="7">
        <v>2486.6780151684115</v>
      </c>
      <c r="Y25" s="7">
        <v>2515.2036869474496</v>
      </c>
      <c r="Z25" s="7">
        <v>2522.5842930825393</v>
      </c>
      <c r="AA25" s="7">
        <v>2804.3066593980288</v>
      </c>
      <c r="AB25" s="7">
        <v>2833.5098950395054</v>
      </c>
      <c r="AC25" s="7">
        <v>2862.5106253628296</v>
      </c>
      <c r="AD25" s="7">
        <v>2890.9306337185908</v>
      </c>
      <c r="AE25" s="7">
        <v>2914.9920911406025</v>
      </c>
      <c r="AF25" s="7">
        <v>2940.6746826071417</v>
      </c>
      <c r="AG25" s="7">
        <v>2962.3244021031323</v>
      </c>
      <c r="AH25" s="7">
        <v>2982.4863708635407</v>
      </c>
      <c r="AI25" s="7">
        <v>3000.6243313957684</v>
      </c>
      <c r="AJ25" s="7">
        <v>3020.591929983706</v>
      </c>
      <c r="AK25" s="7">
        <v>3031.2764057545555</v>
      </c>
    </row>
    <row r="26" spans="2:37" x14ac:dyDescent="0.35">
      <c r="B26" s="2" t="s">
        <v>26</v>
      </c>
      <c r="C26" s="7">
        <v>483.48032042083827</v>
      </c>
      <c r="D26" s="7">
        <v>320.28728941057022</v>
      </c>
      <c r="E26" s="7">
        <v>223.37244189774512</v>
      </c>
      <c r="F26" s="7">
        <v>229.93422697291717</v>
      </c>
      <c r="G26" s="7">
        <v>186.63563304858326</v>
      </c>
      <c r="H26" s="7">
        <v>189.2543543527093</v>
      </c>
      <c r="I26" s="7">
        <v>126.81379567811869</v>
      </c>
      <c r="J26" s="7">
        <v>130.61143920051686</v>
      </c>
      <c r="K26" s="7">
        <v>147.12801466002705</v>
      </c>
      <c r="L26" s="7">
        <v>181.03873724428786</v>
      </c>
      <c r="M26" s="7">
        <v>182.72901922060109</v>
      </c>
      <c r="N26" s="7">
        <v>196.74154312207119</v>
      </c>
      <c r="O26" s="7">
        <v>202.09360964660348</v>
      </c>
      <c r="P26" s="7">
        <v>202.79209697924438</v>
      </c>
      <c r="Q26" s="7">
        <v>200.69190798434036</v>
      </c>
      <c r="R26" s="7">
        <v>193.87223492318012</v>
      </c>
      <c r="S26" s="7">
        <v>193.06594737789175</v>
      </c>
      <c r="T26" s="7">
        <v>199.44003545987459</v>
      </c>
      <c r="U26" s="7">
        <v>181.9887975779414</v>
      </c>
      <c r="V26" s="7">
        <v>181.37078685731342</v>
      </c>
      <c r="W26" s="7">
        <v>135.6521510421899</v>
      </c>
      <c r="X26" s="7">
        <v>138.98860431146721</v>
      </c>
      <c r="Y26" s="7">
        <v>147.60406651662072</v>
      </c>
      <c r="Z26" s="7">
        <v>143.86878306371571</v>
      </c>
      <c r="AA26" s="7">
        <v>139.49451639754002</v>
      </c>
      <c r="AB26" s="7">
        <v>140.79691240342734</v>
      </c>
      <c r="AC26" s="7">
        <v>141.21792809524752</v>
      </c>
      <c r="AD26" s="7">
        <v>141.73434473095256</v>
      </c>
      <c r="AE26" s="7">
        <v>140.55416808992842</v>
      </c>
      <c r="AF26" s="7">
        <v>141.91952259915692</v>
      </c>
      <c r="AG26" s="7">
        <v>144.54458850278797</v>
      </c>
      <c r="AH26" s="7">
        <v>146.26922182053161</v>
      </c>
      <c r="AI26" s="7">
        <v>147.982656969749</v>
      </c>
      <c r="AJ26" s="7">
        <v>148.90690641264888</v>
      </c>
      <c r="AK26" s="7">
        <v>149.83632320076393</v>
      </c>
    </row>
    <row r="27" spans="2:37" x14ac:dyDescent="0.35">
      <c r="B27" s="2" t="s">
        <v>27</v>
      </c>
      <c r="C27" s="7">
        <v>3679.1623638789656</v>
      </c>
      <c r="D27" s="7">
        <v>2886.6060683915725</v>
      </c>
      <c r="E27" s="7">
        <v>2903.7576306123187</v>
      </c>
      <c r="F27" s="7">
        <v>2927.3781522728232</v>
      </c>
      <c r="G27" s="7">
        <v>2894.5111756665269</v>
      </c>
      <c r="H27" s="7">
        <v>2851.2790718559081</v>
      </c>
      <c r="I27" s="7">
        <v>2928.954737055793</v>
      </c>
      <c r="J27" s="7">
        <v>2950.9393949263981</v>
      </c>
      <c r="K27" s="7">
        <v>2933.1729874165349</v>
      </c>
      <c r="L27" s="7">
        <v>2607.2195483971632</v>
      </c>
      <c r="M27" s="7">
        <v>2783.982775488671</v>
      </c>
      <c r="N27" s="7">
        <v>2595.9716620454851</v>
      </c>
      <c r="O27" s="7">
        <v>2756.1154105647147</v>
      </c>
      <c r="P27" s="7">
        <v>2784.8042224695414</v>
      </c>
      <c r="Q27" s="7">
        <v>3171.2358073310756</v>
      </c>
      <c r="R27" s="7">
        <v>2580.8285492391374</v>
      </c>
      <c r="S27" s="7">
        <v>2630.4110595333159</v>
      </c>
      <c r="T27" s="7">
        <v>2836.3489784916619</v>
      </c>
      <c r="U27" s="7">
        <v>2495.4965284432465</v>
      </c>
      <c r="V27" s="7">
        <v>2582.1620712656463</v>
      </c>
      <c r="W27" s="7">
        <v>2739.4688900492129</v>
      </c>
      <c r="X27" s="7">
        <v>2461.6563667075593</v>
      </c>
      <c r="Y27" s="7">
        <v>2828.4908884982128</v>
      </c>
      <c r="Z27" s="7">
        <v>2901.5308483579574</v>
      </c>
      <c r="AA27" s="7">
        <v>2294.7798671427322</v>
      </c>
      <c r="AB27" s="7">
        <v>2236.2207614089266</v>
      </c>
      <c r="AC27" s="7">
        <v>2177.5199634644177</v>
      </c>
      <c r="AD27" s="7">
        <v>2149.6156131655271</v>
      </c>
      <c r="AE27" s="7">
        <v>2122.5631349565069</v>
      </c>
      <c r="AF27" s="7">
        <v>2161.8910734750789</v>
      </c>
      <c r="AG27" s="7">
        <v>2196.2680599075757</v>
      </c>
      <c r="AH27" s="7">
        <v>2221.236993353004</v>
      </c>
      <c r="AI27" s="7">
        <v>2221.8129937636854</v>
      </c>
      <c r="AJ27" s="7">
        <v>2232.1421805273553</v>
      </c>
      <c r="AK27" s="7">
        <v>2271.0128499484108</v>
      </c>
    </row>
    <row r="28" spans="2:37" x14ac:dyDescent="0.35">
      <c r="B28" s="2" t="s">
        <v>28</v>
      </c>
      <c r="C28" s="7">
        <v>3464.9796450958402</v>
      </c>
      <c r="D28" s="7">
        <v>3700.8033057301718</v>
      </c>
      <c r="E28" s="7">
        <v>3904.6445743604786</v>
      </c>
      <c r="F28" s="7">
        <v>4054.664583865002</v>
      </c>
      <c r="G28" s="7">
        <v>4191.1080054900176</v>
      </c>
      <c r="H28" s="7">
        <v>4250.2650808735934</v>
      </c>
      <c r="I28" s="7">
        <v>4419.7737674348573</v>
      </c>
      <c r="J28" s="7">
        <v>4581.9455598660761</v>
      </c>
      <c r="K28" s="7">
        <v>4615.8415522139539</v>
      </c>
      <c r="L28" s="7">
        <v>4719.731748181538</v>
      </c>
      <c r="M28" s="7">
        <v>4737.4327324717378</v>
      </c>
      <c r="N28" s="7">
        <v>4877.6169644606116</v>
      </c>
      <c r="O28" s="7">
        <v>4715.1651907520936</v>
      </c>
      <c r="P28" s="7">
        <v>4696.5604503642899</v>
      </c>
      <c r="Q28" s="7">
        <v>4548.3986778035342</v>
      </c>
      <c r="R28" s="7">
        <v>4396.0613467039957</v>
      </c>
      <c r="S28" s="7">
        <v>4345.0725836353886</v>
      </c>
      <c r="T28" s="7">
        <v>4336.2842299268277</v>
      </c>
      <c r="U28" s="7">
        <v>4220.2971277908337</v>
      </c>
      <c r="V28" s="7">
        <v>4291.917974256462</v>
      </c>
      <c r="W28" s="7">
        <v>4385.8844640286534</v>
      </c>
      <c r="X28" s="7">
        <v>4404.4092985616508</v>
      </c>
      <c r="Y28" s="7">
        <v>4343.4180967253687</v>
      </c>
      <c r="Z28" s="7">
        <v>4210.3603557112483</v>
      </c>
      <c r="AA28" s="7">
        <v>3770.2631087387863</v>
      </c>
      <c r="AB28" s="7">
        <v>3788.5067432416413</v>
      </c>
      <c r="AC28" s="7">
        <v>3776.7081027998461</v>
      </c>
      <c r="AD28" s="7">
        <v>3764.7332737772876</v>
      </c>
      <c r="AE28" s="7">
        <v>3745.1301692020234</v>
      </c>
      <c r="AF28" s="7">
        <v>3692.5251056814577</v>
      </c>
      <c r="AG28" s="7">
        <v>3647.3934189809625</v>
      </c>
      <c r="AH28" s="7">
        <v>3630.3612305233</v>
      </c>
      <c r="AI28" s="7">
        <v>3613.6713757977591</v>
      </c>
      <c r="AJ28" s="7">
        <v>3590.6257262636509</v>
      </c>
      <c r="AK28" s="7">
        <v>3520.9476448945807</v>
      </c>
    </row>
    <row r="29" spans="2:37" x14ac:dyDescent="0.35">
      <c r="B29" s="2" t="s">
        <v>29</v>
      </c>
      <c r="C29" s="7">
        <v>1810.7270331264735</v>
      </c>
      <c r="D29" s="7">
        <v>1983.003852045962</v>
      </c>
      <c r="E29" s="7">
        <v>2064.9842305782649</v>
      </c>
      <c r="F29" s="7">
        <v>2063.0518932092082</v>
      </c>
      <c r="G29" s="7">
        <v>2063.0251744966176</v>
      </c>
      <c r="H29" s="7">
        <v>2050.940164859303</v>
      </c>
      <c r="I29" s="7">
        <v>2042.2226486772972</v>
      </c>
      <c r="J29" s="7">
        <v>2020.870611183117</v>
      </c>
      <c r="K29" s="7">
        <v>1999.8856188817244</v>
      </c>
      <c r="L29" s="7">
        <v>1960.7121997703473</v>
      </c>
      <c r="M29" s="7">
        <v>1926.5157578693029</v>
      </c>
      <c r="N29" s="7">
        <v>1890.2288051689402</v>
      </c>
      <c r="O29" s="7">
        <v>1770.8684979894772</v>
      </c>
      <c r="P29" s="7">
        <v>1568.2603380670998</v>
      </c>
      <c r="Q29" s="7">
        <v>1273.0874734991596</v>
      </c>
      <c r="R29" s="7">
        <v>1220.4184502754742</v>
      </c>
      <c r="S29" s="7">
        <v>1136.9110057363457</v>
      </c>
      <c r="T29" s="7">
        <v>1030.2155878090182</v>
      </c>
      <c r="U29" s="7">
        <v>694.90418408198718</v>
      </c>
      <c r="V29" s="7">
        <v>791.67754861622723</v>
      </c>
      <c r="W29" s="7">
        <v>755.64137437664942</v>
      </c>
      <c r="X29" s="7">
        <v>677.26054157550959</v>
      </c>
      <c r="Y29" s="7">
        <v>743.80501478549957</v>
      </c>
      <c r="Z29" s="7">
        <v>728.35285244347165</v>
      </c>
      <c r="AA29" s="7">
        <v>705.29755957498833</v>
      </c>
      <c r="AB29" s="7">
        <v>684.99229207478345</v>
      </c>
      <c r="AC29" s="7">
        <v>670.49553204566189</v>
      </c>
      <c r="AD29" s="7">
        <v>654.23396730970126</v>
      </c>
      <c r="AE29" s="7">
        <v>636.56117425962816</v>
      </c>
      <c r="AF29" s="7">
        <v>593.4850440762865</v>
      </c>
      <c r="AG29" s="7">
        <v>580.5565947275802</v>
      </c>
      <c r="AH29" s="7">
        <v>566.97189514993511</v>
      </c>
      <c r="AI29" s="7">
        <v>554.48885581158436</v>
      </c>
      <c r="AJ29" s="7">
        <v>543.16133662335903</v>
      </c>
      <c r="AK29" s="7">
        <v>531.62905648228491</v>
      </c>
    </row>
    <row r="30" spans="2:37" x14ac:dyDescent="0.35">
      <c r="B30" s="48" t="s">
        <v>31</v>
      </c>
      <c r="C30" s="49">
        <v>26054.333417257796</v>
      </c>
      <c r="D30" s="49">
        <v>27088.298237211886</v>
      </c>
      <c r="E30" s="49">
        <v>26606.848592879211</v>
      </c>
      <c r="F30" s="49">
        <v>27133.893259341137</v>
      </c>
      <c r="G30" s="49">
        <v>26821.714492001167</v>
      </c>
      <c r="H30" s="49">
        <v>27182.534046819608</v>
      </c>
      <c r="I30" s="49">
        <v>24816.328267455949</v>
      </c>
      <c r="J30" s="49">
        <v>25016.461602503023</v>
      </c>
      <c r="K30" s="49">
        <v>24877.345841174742</v>
      </c>
      <c r="L30" s="49">
        <v>25675.693879713057</v>
      </c>
      <c r="M30" s="49">
        <v>26037.90242693475</v>
      </c>
      <c r="N30" s="49">
        <v>24914.144544680268</v>
      </c>
      <c r="O30" s="49">
        <v>24519.546517474195</v>
      </c>
      <c r="P30" s="49">
        <v>22805.031924529037</v>
      </c>
      <c r="Q30" s="49">
        <v>23408.710729315491</v>
      </c>
      <c r="R30" s="49">
        <v>22227.260124358647</v>
      </c>
      <c r="S30" s="49">
        <v>22470.889337245859</v>
      </c>
      <c r="T30" s="49">
        <v>22611.808133029284</v>
      </c>
      <c r="U30" s="49">
        <v>21873.853438270744</v>
      </c>
      <c r="V30" s="49">
        <v>22345.726082305864</v>
      </c>
      <c r="W30" s="49">
        <v>22724.189231770619</v>
      </c>
      <c r="X30" s="49">
        <v>21884.032795043186</v>
      </c>
      <c r="Y30" s="49">
        <v>21719.501493920037</v>
      </c>
      <c r="Z30" s="49">
        <v>21414.085414505967</v>
      </c>
      <c r="AA30" s="49">
        <v>19579.77834723936</v>
      </c>
      <c r="AB30" s="49">
        <v>19340.629081251533</v>
      </c>
      <c r="AC30" s="49">
        <v>18840.191386181988</v>
      </c>
      <c r="AD30" s="49">
        <v>18650.701555286952</v>
      </c>
      <c r="AE30" s="49">
        <v>18447.917436347525</v>
      </c>
      <c r="AF30" s="49">
        <v>18326.349706786295</v>
      </c>
      <c r="AG30" s="49">
        <v>18183.479031601433</v>
      </c>
      <c r="AH30" s="49">
        <v>18085.070540819735</v>
      </c>
      <c r="AI30" s="49">
        <v>17943.945545754497</v>
      </c>
      <c r="AJ30" s="49">
        <v>17761.193574611389</v>
      </c>
      <c r="AK30" s="49">
        <v>17643.571262413814</v>
      </c>
    </row>
    <row r="31" spans="2:37" x14ac:dyDescent="0.35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2:37" x14ac:dyDescent="0.35">
      <c r="B32" s="2" t="s">
        <v>108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2:37" x14ac:dyDescent="0.35">
      <c r="B33" s="2" t="s">
        <v>109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2:37" x14ac:dyDescent="0.35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2:37" x14ac:dyDescent="0.35">
      <c r="B35" s="2" t="s">
        <v>62</v>
      </c>
      <c r="V35" s="11"/>
      <c r="X35" s="11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2:37" x14ac:dyDescent="0.35">
      <c r="B36" s="38" t="s">
        <v>54</v>
      </c>
      <c r="X36" s="12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2:37" x14ac:dyDescent="0.35"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2:37" x14ac:dyDescent="0.35">
      <c r="B38" s="2" t="s">
        <v>48</v>
      </c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2:37" x14ac:dyDescent="0.35">
      <c r="B39" s="32" t="s">
        <v>53</v>
      </c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spans="2:37" x14ac:dyDescent="0.3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2:37" customFormat="1" ht="14.5" x14ac:dyDescent="0.35"/>
    <row r="42" spans="2:37" customFormat="1" ht="14.5" x14ac:dyDescent="0.35"/>
    <row r="43" spans="2:37" customFormat="1" ht="14.5" x14ac:dyDescent="0.35"/>
    <row r="44" spans="2:37" customFormat="1" ht="14.5" x14ac:dyDescent="0.35"/>
    <row r="45" spans="2:37" customFormat="1" ht="14.5" x14ac:dyDescent="0.35"/>
    <row r="46" spans="2:37" customFormat="1" ht="14.5" x14ac:dyDescent="0.35"/>
    <row r="47" spans="2:37" customFormat="1" ht="14.5" x14ac:dyDescent="0.35"/>
    <row r="48" spans="2:37" customFormat="1" ht="14.5" x14ac:dyDescent="0.35"/>
    <row r="49" customFormat="1" ht="14.5" x14ac:dyDescent="0.35"/>
    <row r="50" customFormat="1" ht="14.5" x14ac:dyDescent="0.35"/>
    <row r="51" customFormat="1" ht="14.5" x14ac:dyDescent="0.35"/>
    <row r="52" customFormat="1" ht="14.5" x14ac:dyDescent="0.35"/>
    <row r="53" customFormat="1" ht="14.5" x14ac:dyDescent="0.35"/>
    <row r="54" customFormat="1" ht="14.5" x14ac:dyDescent="0.35"/>
    <row r="55" customFormat="1" ht="14.5" x14ac:dyDescent="0.35"/>
    <row r="56" customFormat="1" ht="14.5" x14ac:dyDescent="0.35"/>
    <row r="57" customFormat="1" ht="14.5" x14ac:dyDescent="0.35"/>
    <row r="58" customFormat="1" ht="14.5" x14ac:dyDescent="0.35"/>
    <row r="59" customFormat="1" ht="14.5" x14ac:dyDescent="0.35"/>
    <row r="60" customFormat="1" ht="14.5" x14ac:dyDescent="0.35"/>
    <row r="61" customFormat="1" ht="14.5" x14ac:dyDescent="0.35"/>
    <row r="62" customFormat="1" ht="14.5" x14ac:dyDescent="0.35"/>
    <row r="63" customFormat="1" ht="14.5" x14ac:dyDescent="0.35"/>
    <row r="64" customFormat="1" ht="14.5" x14ac:dyDescent="0.35"/>
    <row r="65" customFormat="1" ht="14.5" x14ac:dyDescent="0.35"/>
    <row r="66" customFormat="1" ht="14.5" x14ac:dyDescent="0.35"/>
    <row r="67" customFormat="1" ht="14.5" x14ac:dyDescent="0.35"/>
    <row r="68" customFormat="1" ht="14.5" x14ac:dyDescent="0.35"/>
  </sheetData>
  <hyperlinks>
    <hyperlink ref="B39" r:id="rId1"/>
    <hyperlink ref="B36" r:id="rId2"/>
  </hyperlinks>
  <pageMargins left="0.25" right="0.25" top="0.75" bottom="0.75" header="0.3" footer="0.3"/>
  <pageSetup paperSize="9" scale="26" orientation="landscape"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NI_chart</vt:lpstr>
      <vt:lpstr>Sector_table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Northern Ireland greenhouse gas projections based on 2019 inventory data tables and charts</dc:title>
  <dc:subject>Greenhouse Gas Projections</dc:subject>
  <dc:creator>Statistics and Analytical Services Branch</dc:creator>
  <cp:lastModifiedBy>Katie Barbour</cp:lastModifiedBy>
  <cp:lastPrinted>2020-01-22T13:58:15Z</cp:lastPrinted>
  <dcterms:created xsi:type="dcterms:W3CDTF">2016-06-01T10:10:34Z</dcterms:created>
  <dcterms:modified xsi:type="dcterms:W3CDTF">2022-03-02T12:20:06Z</dcterms:modified>
  <cp:category>Northern Ireland Greenhouse gas projections</cp:category>
</cp:coreProperties>
</file>