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2343739\Desktop\"/>
    </mc:Choice>
  </mc:AlternateContent>
  <xr:revisionPtr revIDLastSave="0" documentId="13_ncr:1_{70FB3C60-310B-4994-BA5D-566A89E68288}" xr6:coauthVersionLast="47" xr6:coauthVersionMax="47" xr10:uidLastSave="{00000000-0000-0000-0000-000000000000}"/>
  <bookViews>
    <workbookView xWindow="-108" yWindow="-108" windowWidth="23256" windowHeight="12576" activeTab="4" xr2:uid="{00000000-000D-0000-FFFF-FFFF00000000}"/>
  </bookViews>
  <sheets>
    <sheet name="Cover_sheet" sheetId="89" r:id="rId1"/>
    <sheet name="Contents" sheetId="88" r:id="rId2"/>
    <sheet name="Table 1.1" sheetId="12" r:id="rId3"/>
    <sheet name="Table 1.2" sheetId="11" r:id="rId4"/>
    <sheet name="Table 2.1" sheetId="5" r:id="rId5"/>
    <sheet name="Table 2.2" sheetId="6" r:id="rId6"/>
    <sheet name="Table 3.1" sheetId="2" r:id="rId7"/>
    <sheet name="Table 3.2" sheetId="3" r:id="rId8"/>
    <sheet name="Table 3.3" sheetId="85" r:id="rId9"/>
    <sheet name="Tables 3.4" sheetId="45" r:id="rId10"/>
    <sheet name="Table 3.5" sheetId="46" r:id="rId11"/>
    <sheet name="Tables 3.6" sheetId="87" r:id="rId12"/>
    <sheet name="Table 4.1" sheetId="8" r:id="rId13"/>
    <sheet name="Table 4.2" sheetId="65" r:id="rId14"/>
    <sheet name="Tables 5.1" sheetId="86" r:id="rId15"/>
    <sheet name="Table 5.2" sheetId="48" r:id="rId16"/>
    <sheet name="Table 5.3" sheetId="50" r:id="rId17"/>
    <sheet name="Table 5.4" sheetId="54" r:id="rId18"/>
    <sheet name="Table 5.5" sheetId="55" r:id="rId19"/>
    <sheet name="Table 5.6" sheetId="56" r:id="rId20"/>
    <sheet name="Table 5.7" sheetId="53" r:id="rId21"/>
    <sheet name="Table 6.1" sheetId="82" r:id="rId22"/>
    <sheet name="Table 6.2" sheetId="36" r:id="rId23"/>
    <sheet name="Table 6.3" sheetId="39" r:id="rId24"/>
    <sheet name="Tables 6.4" sheetId="43" r:id="rId25"/>
    <sheet name="Table 6.5" sheetId="42" r:id="rId26"/>
    <sheet name="Table 7.1" sheetId="9" r:id="rId27"/>
    <sheet name="Table 7.2" sheetId="10" r:id="rId28"/>
  </sheets>
  <definedNames>
    <definedName name="_xlnm.Print_Area" localSheetId="11">'Tables 3.6'!$A$6:$I$22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 i="48" l="1"/>
  <c r="E11" i="48"/>
  <c r="F11" i="48"/>
  <c r="G11" i="48"/>
  <c r="H11" i="48"/>
  <c r="I11" i="48"/>
  <c r="J11" i="48"/>
  <c r="K11" i="48"/>
  <c r="L11" i="48"/>
  <c r="M11" i="48"/>
  <c r="N11" i="48"/>
  <c r="O11" i="48"/>
  <c r="C11" i="48"/>
  <c r="C10" i="11" l="1"/>
  <c r="H10" i="11"/>
  <c r="K10" i="11"/>
  <c r="L10" i="11"/>
  <c r="M10" i="11"/>
  <c r="N10" i="11"/>
  <c r="O10" i="11"/>
  <c r="P10" i="11"/>
  <c r="Q10" i="11"/>
  <c r="R10" i="11"/>
  <c r="H10" i="9" l="1"/>
  <c r="K10" i="9"/>
  <c r="L10" i="9"/>
  <c r="M10" i="9"/>
  <c r="N10" i="9"/>
  <c r="O10" i="9"/>
  <c r="P10" i="9"/>
  <c r="Q10" i="9"/>
  <c r="R10" i="9"/>
  <c r="S10" i="9"/>
  <c r="T10" i="9"/>
  <c r="U10" i="9"/>
  <c r="V10" i="9"/>
  <c r="W10" i="9"/>
  <c r="X10" i="9"/>
  <c r="Y10" i="9"/>
  <c r="Z10" i="9"/>
  <c r="AA10" i="9"/>
  <c r="AB10" i="9"/>
  <c r="AC10" i="9"/>
  <c r="AD10" i="9"/>
  <c r="AE10" i="9"/>
  <c r="AF10" i="9"/>
  <c r="AG10" i="9"/>
  <c r="C10" i="9"/>
  <c r="D19" i="86" l="1"/>
  <c r="E19" i="86"/>
  <c r="F19" i="86"/>
  <c r="G19" i="86"/>
  <c r="H19" i="86"/>
  <c r="I19" i="86"/>
  <c r="J19" i="86"/>
  <c r="C19" i="86"/>
  <c r="D10" i="2" l="1"/>
  <c r="E10" i="2"/>
  <c r="F10" i="2"/>
  <c r="G10" i="2"/>
  <c r="H10" i="2"/>
  <c r="I10" i="2"/>
  <c r="J10" i="2"/>
  <c r="K10" i="2"/>
  <c r="L10" i="2"/>
  <c r="M10" i="2"/>
  <c r="N10" i="2"/>
  <c r="O10" i="2"/>
  <c r="C10" i="2"/>
  <c r="D11" i="6" l="1"/>
  <c r="E11" i="6"/>
  <c r="F11" i="6"/>
  <c r="G11" i="6"/>
  <c r="H11" i="6"/>
  <c r="I11" i="6"/>
  <c r="J11" i="6"/>
  <c r="K11" i="6"/>
  <c r="L11" i="6"/>
  <c r="M11" i="6"/>
  <c r="N11" i="6"/>
  <c r="O11" i="6"/>
  <c r="P11" i="6"/>
  <c r="Q11" i="6"/>
  <c r="R11" i="6"/>
  <c r="S11" i="6"/>
  <c r="C11" i="6"/>
  <c r="D10" i="5"/>
  <c r="E10" i="5"/>
  <c r="F10" i="5"/>
  <c r="G10" i="5"/>
  <c r="H10" i="5"/>
  <c r="I10" i="5"/>
  <c r="J10" i="5"/>
  <c r="K10" i="5"/>
  <c r="L10" i="5"/>
  <c r="M10" i="5"/>
  <c r="N10" i="5"/>
  <c r="O10" i="5"/>
  <c r="P10" i="5"/>
  <c r="Q10" i="5"/>
  <c r="R10" i="5"/>
  <c r="S10" i="5"/>
  <c r="C10" i="5"/>
  <c r="S10" i="11" l="1"/>
  <c r="T10" i="11"/>
  <c r="U10" i="11"/>
  <c r="V10" i="11"/>
  <c r="W10" i="11"/>
  <c r="X10" i="11"/>
  <c r="Y10" i="11"/>
  <c r="Z10" i="11"/>
  <c r="AA10" i="11"/>
  <c r="AB10" i="11"/>
  <c r="AC10" i="11"/>
  <c r="AD10" i="11"/>
  <c r="AE10" i="11"/>
  <c r="AF10" i="11"/>
  <c r="AG10" i="11"/>
  <c r="D10" i="12" l="1"/>
  <c r="E10" i="12"/>
  <c r="F10" i="12"/>
  <c r="G10" i="12"/>
  <c r="H10" i="12"/>
  <c r="I10" i="12"/>
  <c r="J10" i="12"/>
  <c r="K10" i="12"/>
  <c r="L10" i="12"/>
  <c r="M10" i="12"/>
  <c r="N10" i="12"/>
  <c r="O10" i="12"/>
  <c r="P10" i="12"/>
  <c r="Q10" i="12"/>
  <c r="R10" i="12"/>
  <c r="S10" i="12"/>
  <c r="T10" i="12"/>
  <c r="U10" i="12"/>
  <c r="V10" i="12"/>
  <c r="W10" i="12"/>
  <c r="X10" i="12"/>
  <c r="Y10" i="12"/>
  <c r="C10" i="12"/>
  <c r="AP10" i="36" l="1"/>
  <c r="AO10" i="36"/>
  <c r="AN10" i="36"/>
  <c r="AM10" i="36"/>
  <c r="AL10" i="36"/>
  <c r="AK10" i="36"/>
  <c r="AJ10" i="36"/>
  <c r="AI10" i="36"/>
  <c r="AH10" i="36"/>
  <c r="AG10" i="36"/>
  <c r="AF10" i="36"/>
  <c r="AE10" i="36"/>
  <c r="AD10" i="36"/>
  <c r="AC10" i="36"/>
  <c r="AB10" i="36"/>
  <c r="AA10" i="36"/>
  <c r="Z10" i="36"/>
  <c r="Y10" i="36"/>
  <c r="X10" i="36"/>
  <c r="W10" i="36"/>
  <c r="V10" i="36"/>
  <c r="U10" i="36"/>
  <c r="G18" i="45" l="1"/>
  <c r="E12" i="87" l="1"/>
  <c r="D12" i="87"/>
  <c r="C12" i="87"/>
  <c r="B12" i="87"/>
  <c r="F18" i="45" l="1"/>
  <c r="E18" i="45"/>
  <c r="D18" i="45" l="1"/>
  <c r="C18" i="45"/>
  <c r="G10" i="45" l="1"/>
  <c r="F10" i="45" l="1"/>
  <c r="E10" i="45"/>
  <c r="D10" i="45"/>
  <c r="C10" i="45"/>
  <c r="B10" i="45"/>
</calcChain>
</file>

<file path=xl/sharedStrings.xml><?xml version="1.0" encoding="utf-8"?>
<sst xmlns="http://schemas.openxmlformats.org/spreadsheetml/2006/main" count="1071" uniqueCount="456">
  <si>
    <t>Source:</t>
  </si>
  <si>
    <t>GWh</t>
  </si>
  <si>
    <t>Coal</t>
  </si>
  <si>
    <t>Oil</t>
  </si>
  <si>
    <t>Renewables</t>
  </si>
  <si>
    <t>Total</t>
  </si>
  <si>
    <t>Fuel type</t>
  </si>
  <si>
    <t>2010/11</t>
  </si>
  <si>
    <t>2011/12</t>
  </si>
  <si>
    <t>2012/13</t>
  </si>
  <si>
    <t>Full Cavity Wall Insulation</t>
  </si>
  <si>
    <t>Loft Insulation</t>
  </si>
  <si>
    <t>Full Double Glazing</t>
  </si>
  <si>
    <t>Number of dwellings</t>
  </si>
  <si>
    <t>2006/07</t>
  </si>
  <si>
    <t>2007/08</t>
  </si>
  <si>
    <t>2008/09</t>
  </si>
  <si>
    <t>2009/10</t>
  </si>
  <si>
    <t>2013/14</t>
  </si>
  <si>
    <t>Insulation measures</t>
  </si>
  <si>
    <t>Units</t>
  </si>
  <si>
    <t>Waste emissions per capita</t>
  </si>
  <si>
    <t>LAC municipal waste arisings</t>
  </si>
  <si>
    <t>Tonnes</t>
  </si>
  <si>
    <t>LAC municipal waste sent for recycling (inc. composting)</t>
  </si>
  <si>
    <t>LAC municipal waste landfilled</t>
  </si>
  <si>
    <t>NI GHG emissions per capita</t>
  </si>
  <si>
    <t>£ million</t>
  </si>
  <si>
    <t>Pure dairy</t>
  </si>
  <si>
    <t>All steers</t>
  </si>
  <si>
    <t>All heifers</t>
  </si>
  <si>
    <t>Beef origin steers</t>
  </si>
  <si>
    <t>Beef origin heifers</t>
  </si>
  <si>
    <t>Heating measures</t>
  </si>
  <si>
    <t>Natural Gas</t>
  </si>
  <si>
    <t>Electricity</t>
  </si>
  <si>
    <t>LPG</t>
  </si>
  <si>
    <t xml:space="preserve">Total </t>
  </si>
  <si>
    <t>Fuel displaced</t>
  </si>
  <si>
    <t>Car</t>
  </si>
  <si>
    <t>1999-2001</t>
  </si>
  <si>
    <t>2000-2002</t>
  </si>
  <si>
    <t>2001-2003</t>
  </si>
  <si>
    <t>2002-2004</t>
  </si>
  <si>
    <t>2003-2005</t>
  </si>
  <si>
    <t>2004-2006</t>
  </si>
  <si>
    <t>2005-2007</t>
  </si>
  <si>
    <t>2006-2008</t>
  </si>
  <si>
    <t>2007-2009</t>
  </si>
  <si>
    <t>2008-2010</t>
  </si>
  <si>
    <t>2009-2011</t>
  </si>
  <si>
    <t>2010-2012</t>
  </si>
  <si>
    <t>2011-2013</t>
  </si>
  <si>
    <t>Motorcycle</t>
  </si>
  <si>
    <t>Undefined mode</t>
  </si>
  <si>
    <t>Other private</t>
  </si>
  <si>
    <t>All modes</t>
  </si>
  <si>
    <t>2012-2014</t>
  </si>
  <si>
    <t>Heating Type</t>
  </si>
  <si>
    <t>2014/15</t>
  </si>
  <si>
    <t>Solar thermal</t>
  </si>
  <si>
    <t>Biomass boiler</t>
  </si>
  <si>
    <t>Solar hot water</t>
  </si>
  <si>
    <t>Number of participants</t>
  </si>
  <si>
    <t>Passenger kilometres (millions)</t>
  </si>
  <si>
    <t>Housing stock</t>
  </si>
  <si>
    <t>Residential emissions</t>
  </si>
  <si>
    <t>Emissions per household</t>
  </si>
  <si>
    <t>Energy efficiency measure</t>
  </si>
  <si>
    <t>Central heating gas</t>
  </si>
  <si>
    <t>Central heating oil</t>
  </si>
  <si>
    <t>Total non central heating</t>
  </si>
  <si>
    <t>Total central heating</t>
  </si>
  <si>
    <t>persons</t>
  </si>
  <si>
    <t>LAC municipal waste sent for energy recovery</t>
  </si>
  <si>
    <t>The location of the registered keeper is based on the contact address held by DVLA, and does not necessarily reflect where the vehicle is kept.</t>
  </si>
  <si>
    <t>Public transport</t>
  </si>
  <si>
    <t>For example, if it is a result of more car journeys then this would mean higher greenhouse gas emissions, whereas cycling would result in lower emissions.</t>
  </si>
  <si>
    <t>Notes:</t>
  </si>
  <si>
    <t>Conifer</t>
  </si>
  <si>
    <t>Broadleaf</t>
  </si>
  <si>
    <t>Nitrogen input total</t>
  </si>
  <si>
    <t>Nitrogen output total</t>
  </si>
  <si>
    <t>Nitrogen balance</t>
  </si>
  <si>
    <t>Natural gas</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</si>
  <si>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</si>
  <si>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</si>
  <si>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</si>
  <si>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</si>
  <si>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</si>
  <si>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</si>
  <si>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</si>
  <si>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</si>
  <si>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</si>
  <si>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</si>
  <si>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</si>
  <si>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</si>
  <si>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</si>
  <si>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</si>
  <si>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</si>
  <si>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</si>
  <si>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</si>
  <si>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</si>
  <si>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</si>
  <si>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</si>
  <si>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</si>
  <si>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2002/03</t>
  </si>
  <si>
    <t>2003/04</t>
  </si>
  <si>
    <t>2004/05</t>
  </si>
  <si>
    <t>2005/06</t>
  </si>
  <si>
    <t>2001/02</t>
  </si>
  <si>
    <t>Power sector emissions</t>
  </si>
  <si>
    <t>Electricity consumption</t>
  </si>
  <si>
    <t>Emissions intensity</t>
  </si>
  <si>
    <t>For example, burning less coal and more natural gas would help reduce emissions because natural gas results in lesser emissions than coal.</t>
  </si>
  <si>
    <t>Total grants processed</t>
  </si>
  <si>
    <t>Central heating solid fuel/electric/dual/other</t>
  </si>
  <si>
    <t>Ground source heat pump</t>
  </si>
  <si>
    <t>Air source heat pump</t>
  </si>
  <si>
    <t>Road transportation emissions</t>
  </si>
  <si>
    <t>billion km</t>
  </si>
  <si>
    <t>Vehicle kilometres travelled</t>
  </si>
  <si>
    <t>Unit</t>
  </si>
  <si>
    <t>Emissions per VKT</t>
  </si>
  <si>
    <t>Transport mode</t>
  </si>
  <si>
    <t>Walking/cycling</t>
  </si>
  <si>
    <t>Private taxis</t>
  </si>
  <si>
    <t>Black taxis</t>
  </si>
  <si>
    <t>Car, motorcycle &amp; private taxis</t>
  </si>
  <si>
    <t>Passenger journeys (millions)</t>
  </si>
  <si>
    <t>Whether a decrease in passenger journeys by bus is good or bad for greenhouse gas emissions will depend on why the journeys have decreased.</t>
  </si>
  <si>
    <t>Waste management emissions</t>
  </si>
  <si>
    <t>Mid-year population estimate</t>
  </si>
  <si>
    <t>Ratio of GHG emissions to GVA</t>
  </si>
  <si>
    <t>Greenhouse gas emissions</t>
  </si>
  <si>
    <t>Dairy origin</t>
  </si>
  <si>
    <t>Gross value added</t>
  </si>
  <si>
    <t>2015/16</t>
  </si>
  <si>
    <t>2013-2015</t>
  </si>
  <si>
    <t>Number of plug-in cars, vans and quadricycles licensed</t>
  </si>
  <si>
    <t>2016/17</t>
  </si>
  <si>
    <t>Water source heat pump</t>
  </si>
  <si>
    <t>Northern Ireland, 2012/13 to 2015/16</t>
  </si>
  <si>
    <t>Northern Ireland, 2015/16</t>
  </si>
  <si>
    <t>Emissions intensity of milk production</t>
  </si>
  <si>
    <t>2014-2016</t>
  </si>
  <si>
    <t>Figures for greenhouse gas emissions are updated annually due to ongoing improvements to data collection or estimation techniques.</t>
  </si>
  <si>
    <t>Reductions in emissions should be treated with caution due to the loss of participants because of mergers, site closures and the economic downturn.</t>
  </si>
  <si>
    <t>Due to differences in the way each scheme is run, it is deemed most appropriate to report the domestic scheme in applications and the non domestic scheme in installations.</t>
  </si>
  <si>
    <r>
      <t>ktCO</t>
    </r>
    <r>
      <rPr>
        <vertAlign val="subscript"/>
        <sz val="12"/>
        <rFont val="Calibri"/>
        <family val="2"/>
        <scheme val="minor"/>
      </rPr>
      <t>2</t>
    </r>
    <r>
      <rPr>
        <sz val="12"/>
        <rFont val="Calibri"/>
        <family val="2"/>
        <scheme val="minor"/>
      </rPr>
      <t>e</t>
    </r>
  </si>
  <si>
    <t>2015-2017</t>
  </si>
  <si>
    <t>2017/18</t>
  </si>
  <si>
    <t>Northern Ireland, 2004 to 2016</t>
  </si>
  <si>
    <t>Northern Ireland, 2001 to 2016</t>
  </si>
  <si>
    <t xml:space="preserve">Not Obtained </t>
  </si>
  <si>
    <r>
      <t>CO</t>
    </r>
    <r>
      <rPr>
        <vertAlign val="subscript"/>
        <sz val="12"/>
        <rFont val="Calibri"/>
        <family val="2"/>
        <scheme val="minor"/>
      </rPr>
      <t>2</t>
    </r>
    <r>
      <rPr>
        <sz val="12"/>
        <rFont val="Calibri"/>
        <family val="2"/>
        <scheme val="minor"/>
      </rPr>
      <t xml:space="preserve"> emissions from participants</t>
    </r>
  </si>
  <si>
    <t>Northern Ireland, 2009/10 to 2014/15</t>
  </si>
  <si>
    <t>2016-2018</t>
  </si>
  <si>
    <t>2018/19</t>
  </si>
  <si>
    <t>Mean Standard Assessment Procedure rating for dwelling stock</t>
  </si>
  <si>
    <t>Mean SAP rating</t>
  </si>
  <si>
    <t>0 - 100 g/km</t>
  </si>
  <si>
    <t>101 - 130 g/km</t>
  </si>
  <si>
    <t>131 - 170 g/km</t>
  </si>
  <si>
    <t>Over 170 g/km</t>
  </si>
  <si>
    <t>Not known</t>
  </si>
  <si>
    <t>2014</t>
  </si>
  <si>
    <t>2015</t>
  </si>
  <si>
    <t>2016</t>
  </si>
  <si>
    <t>GVA (Income Approach) at current basic prices.</t>
  </si>
  <si>
    <t>Households</t>
  </si>
  <si>
    <r>
      <t>kgCO</t>
    </r>
    <r>
      <rPr>
        <b/>
        <vertAlign val="subscript"/>
        <sz val="12"/>
        <rFont val="Calibri"/>
        <family val="2"/>
        <scheme val="minor"/>
      </rPr>
      <t>2</t>
    </r>
    <r>
      <rPr>
        <b/>
        <sz val="12"/>
        <rFont val="Calibri"/>
        <family val="2"/>
        <scheme val="minor"/>
      </rPr>
      <t>e per £</t>
    </r>
  </si>
  <si>
    <r>
      <t>tCO</t>
    </r>
    <r>
      <rPr>
        <b/>
        <vertAlign val="subscript"/>
        <sz val="12"/>
        <rFont val="Calibri"/>
        <family val="2"/>
        <scheme val="minor"/>
      </rPr>
      <t>2</t>
    </r>
    <r>
      <rPr>
        <b/>
        <sz val="12"/>
        <rFont val="Calibri"/>
        <family val="2"/>
        <scheme val="minor"/>
      </rPr>
      <t>e / person</t>
    </r>
  </si>
  <si>
    <r>
      <t>tCO</t>
    </r>
    <r>
      <rPr>
        <b/>
        <vertAlign val="subscript"/>
        <sz val="12"/>
        <rFont val="Calibri"/>
        <family val="2"/>
        <scheme val="minor"/>
      </rPr>
      <t>2</t>
    </r>
    <r>
      <rPr>
        <b/>
        <sz val="12"/>
        <rFont val="Calibri"/>
        <family val="2"/>
        <scheme val="minor"/>
      </rPr>
      <t>e</t>
    </r>
  </si>
  <si>
    <r>
      <t>gCO</t>
    </r>
    <r>
      <rPr>
        <b/>
        <vertAlign val="subscript"/>
        <sz val="12"/>
        <rFont val="Calibri"/>
        <family val="2"/>
        <scheme val="minor"/>
      </rPr>
      <t>2</t>
    </r>
    <r>
      <rPr>
        <b/>
        <sz val="12"/>
        <rFont val="Calibri"/>
        <family val="2"/>
        <scheme val="minor"/>
      </rPr>
      <t>e per VKT</t>
    </r>
  </si>
  <si>
    <r>
      <t>kgCO</t>
    </r>
    <r>
      <rPr>
        <b/>
        <vertAlign val="subscript"/>
        <sz val="12"/>
        <rFont val="Calibri"/>
        <family val="2"/>
        <scheme val="minor"/>
      </rPr>
      <t>2</t>
    </r>
    <r>
      <rPr>
        <b/>
        <sz val="12"/>
        <rFont val="Calibri"/>
        <family val="2"/>
        <scheme val="minor"/>
      </rPr>
      <t>e / person</t>
    </r>
  </si>
  <si>
    <t>Northern Ireland, 1997 to 2018, 3 year averages</t>
  </si>
  <si>
    <t>Average emissions</t>
  </si>
  <si>
    <t>(g/km)</t>
  </si>
  <si>
    <t>Whether an increase/decrease in gas use is good or bad with respect to greenhouse gas emissions will depend on the electricity source in the absence of the gas.</t>
  </si>
  <si>
    <t>Northern Ireland, 2010/11 to 2018/19</t>
  </si>
  <si>
    <t>Taken from the spreadsheet by filtering on those where 'Northern Ireland Environment Agency' is the Regulator.</t>
  </si>
  <si>
    <t>2019/20</t>
  </si>
  <si>
    <t>Northern Ireland, 1980/81 to 2019/20</t>
  </si>
  <si>
    <t xml:space="preserve">These figures were revised in October 2020 to maintain consistency with the figures published in the annual report. These may be revised as a result of internal review or audit. </t>
  </si>
  <si>
    <t>Regional Gross Value added (balanced) per head and income components, ONS</t>
  </si>
  <si>
    <t xml:space="preserve">Source: </t>
  </si>
  <si>
    <t xml:space="preserve">Notes: </t>
  </si>
  <si>
    <r>
      <t>Notes:</t>
    </r>
    <r>
      <rPr>
        <sz val="10"/>
        <color theme="1"/>
        <rFont val="Calibri"/>
        <family val="2"/>
        <scheme val="minor"/>
      </rPr>
      <t xml:space="preserve"> </t>
    </r>
  </si>
  <si>
    <t>Includes generation from both Major Power Producers (MPP) and other generators.</t>
  </si>
  <si>
    <t>BEIS Energy Trends Special Feature</t>
  </si>
  <si>
    <t>Housing stock figures include vacant properties.</t>
  </si>
  <si>
    <t>House Condition Survey</t>
  </si>
  <si>
    <t>2020/21</t>
  </si>
  <si>
    <t>Northern Ireland, 2014/15 to 2020/21</t>
  </si>
  <si>
    <t>2020/21 numbers likely to be affected by Covid-19, during lockdown the NIHE Grants Offices were only able to address emergency cases (those without heating).</t>
  </si>
  <si>
    <t>Figures for the Domestic RHI / RHPP are reported as applications rather than installations as they were in 2016.</t>
  </si>
  <si>
    <t>Energy Efficiency Branch, Department for the Economy</t>
  </si>
  <si>
    <t>No further updates available, scheme closed in March 2019</t>
  </si>
  <si>
    <t>UK Environment Agency, Carbon reduction Commitment Annual report publication</t>
  </si>
  <si>
    <t>Due to changes to the Carbon Reduction Commitment energy efficiency scheme, it is not possible to directly compare 2010/11 - 2011/12 with 2012/13 - 2013/14 or 2014/15 - 2018/19.</t>
  </si>
  <si>
    <t xml:space="preserve">2017 Q2: Vehicle Excise Duty (VED) bands are changed for cars registered for the first time.  </t>
  </si>
  <si>
    <t>2018 Q3/Q4: Cars registered prior to September 2018 reported a NEDC figure; those between September 2018 and December 2018 reported either a NEDC or an e-NEDC figure.</t>
  </si>
  <si>
    <t>2019 Q1: Cars registered from January 2019 to March 2020 reported an e-NEDC figure.</t>
  </si>
  <si>
    <t>2020 Q2: Cars registered from April 2020 onwards reported a WLTP figure. Whilst the e-NEDC figure was designed to be broadly 'equivalent' with an NEDC figure, the new WLTP figure is typically about 20% higher for petrol and diesel cars.</t>
  </si>
  <si>
    <t>More information on VED is available at:</t>
  </si>
  <si>
    <t>More information on the NEDC and WLTP measurements is available at:</t>
  </si>
  <si>
    <t>Vehicle Excise Duty</t>
  </si>
  <si>
    <t>2017-2019</t>
  </si>
  <si>
    <t>CityBus became Metro with effect from 2005.</t>
  </si>
  <si>
    <t>Glider was introduced in September 2018</t>
  </si>
  <si>
    <t>During 2020/21 there were movement restricitions in place across NI due to COVID-19</t>
  </si>
  <si>
    <t>Northern Ireland, 1999/00 to 2020/21</t>
  </si>
  <si>
    <t>There has been a discontinuity in this series due to a methodological change. Figures for 2013/14 and onwards cannot be compared with earlier years.</t>
  </si>
  <si>
    <t xml:space="preserve">Department for Transport, Vehicle Licensing Statistics, Table VEH0131 </t>
  </si>
  <si>
    <t>Low-emission vehicles eligible for a plug-in grant</t>
  </si>
  <si>
    <t>Northern Ireland, 2005 to 2020</t>
  </si>
  <si>
    <t>No further updates available</t>
  </si>
  <si>
    <t>Northern Ireland LAC Municipal Waste Management Statistics</t>
  </si>
  <si>
    <t>vehicles</t>
  </si>
  <si>
    <t>(Thousands)</t>
  </si>
  <si>
    <t>NI Annual Housing Stock Statisitcs</t>
  </si>
  <si>
    <t>Woodland Statistics - new planting and restocking</t>
  </si>
  <si>
    <t>Contents</t>
  </si>
  <si>
    <t>Indicator</t>
  </si>
  <si>
    <t>Theme</t>
  </si>
  <si>
    <t>Indicator name</t>
  </si>
  <si>
    <t>Cross-cutting</t>
  </si>
  <si>
    <t xml:space="preserve">Greenhouse gas emissions per capita </t>
  </si>
  <si>
    <t>Power</t>
  </si>
  <si>
    <t>Electricity generation by fuel type</t>
  </si>
  <si>
    <t>Buildings</t>
  </si>
  <si>
    <t xml:space="preserve">Residential greenhouse gas emissions per household </t>
  </si>
  <si>
    <t>Grants processed for energy efficiency measures</t>
  </si>
  <si>
    <t>Primary energy source for heating of residential buildings</t>
  </si>
  <si>
    <t>Penetration of renewable heat</t>
  </si>
  <si>
    <t>Industry</t>
  </si>
  <si>
    <t>Number of participants in the Carbon Reduction Commitment Energy Efficiency Scheme</t>
  </si>
  <si>
    <t>Transport</t>
  </si>
  <si>
    <t xml:space="preserve">Road transport emissions per vehicle kilometre travelled </t>
  </si>
  <si>
    <t>Agriculture</t>
  </si>
  <si>
    <t>Soil nitrogen balance</t>
  </si>
  <si>
    <t>Average daily carcase gain of beef cattle</t>
  </si>
  <si>
    <t>Metabolic energy from grass silage</t>
  </si>
  <si>
    <t>Waste</t>
  </si>
  <si>
    <t xml:space="preserve">Greenhouse gas emissions from waste management per capita </t>
  </si>
  <si>
    <t>Intensity Indicators are highlighted in blue, and the relevant workbook tabs are also marked in blue.</t>
  </si>
  <si>
    <t>Housing stock with energy efficiency measures</t>
  </si>
  <si>
    <t>Average distance travelled per person per year by mode of transport</t>
  </si>
  <si>
    <t xml:space="preserve">Greenhouse gas emissions per unit of electricity generated </t>
  </si>
  <si>
    <r>
      <t>CO</t>
    </r>
    <r>
      <rPr>
        <u/>
        <vertAlign val="subscript"/>
        <sz val="12"/>
        <color theme="0"/>
        <rFont val="Calibri"/>
        <family val="2"/>
      </rPr>
      <t>2</t>
    </r>
    <r>
      <rPr>
        <u/>
        <sz val="12"/>
        <color theme="0"/>
        <rFont val="Calibri"/>
        <family val="2"/>
      </rPr>
      <t xml:space="preserve"> emissions of licensed cars</t>
    </r>
  </si>
  <si>
    <r>
      <t>CO</t>
    </r>
    <r>
      <rPr>
        <u/>
        <vertAlign val="subscript"/>
        <sz val="12"/>
        <rFont val="Calibri"/>
        <family val="2"/>
      </rPr>
      <t>2</t>
    </r>
    <r>
      <rPr>
        <u/>
        <sz val="12"/>
        <rFont val="Calibri"/>
        <family val="2"/>
      </rPr>
      <t xml:space="preserve"> emissions from participants in the Carbon Reduction Commitment Energy Efficiency Scheme</t>
    </r>
  </si>
  <si>
    <t>1998</t>
  </si>
  <si>
    <t>1999</t>
  </si>
  <si>
    <t>2000</t>
  </si>
  <si>
    <t>2001</t>
  </si>
  <si>
    <t>2002</t>
  </si>
  <si>
    <t>2003</t>
  </si>
  <si>
    <t>2004</t>
  </si>
  <si>
    <t>2005</t>
  </si>
  <si>
    <t>2006</t>
  </si>
  <si>
    <t>2007</t>
  </si>
  <si>
    <t>2008</t>
  </si>
  <si>
    <t>2009</t>
  </si>
  <si>
    <t>2010</t>
  </si>
  <si>
    <t>2011</t>
  </si>
  <si>
    <t>2012</t>
  </si>
  <si>
    <t>2013</t>
  </si>
  <si>
    <t>2017</t>
  </si>
  <si>
    <t>2018</t>
  </si>
  <si>
    <t>2019</t>
  </si>
  <si>
    <t>1990</t>
  </si>
  <si>
    <t>1991</t>
  </si>
  <si>
    <t>1992</t>
  </si>
  <si>
    <t>1993</t>
  </si>
  <si>
    <t>1994</t>
  </si>
  <si>
    <t>1995</t>
  </si>
  <si>
    <t>1996</t>
  </si>
  <si>
    <t>1997</t>
  </si>
  <si>
    <t>2020</t>
  </si>
  <si>
    <t>2021</t>
  </si>
  <si>
    <t>Blank row</t>
  </si>
  <si>
    <t>These data are supplied by Translink and should be viewed as management information rather than Official Statistics.</t>
  </si>
  <si>
    <t>No further updates available, schemes closed to new applications on 29th Febraury 2016.</t>
  </si>
  <si>
    <t>Greenhouse Gas Emissions on NI Dairy Farms, Department of Agriculture, Environment and Rural Affairs</t>
  </si>
  <si>
    <t>Northern Ireland, 1990 - 2019</t>
  </si>
  <si>
    <t>g CO2e/kg ECM (excl. Sequestration)</t>
  </si>
  <si>
    <r>
      <t>gCO</t>
    </r>
    <r>
      <rPr>
        <b/>
        <vertAlign val="subscript"/>
        <sz val="12"/>
        <rFont val="Calibri"/>
        <family val="2"/>
        <scheme val="minor"/>
      </rPr>
      <t>2</t>
    </r>
    <r>
      <rPr>
        <b/>
        <sz val="12"/>
        <rFont val="Calibri"/>
        <family val="2"/>
        <scheme val="minor"/>
      </rPr>
      <t>e/kWh</t>
    </r>
  </si>
  <si>
    <t>Number of</t>
  </si>
  <si>
    <t>kg/ha</t>
  </si>
  <si>
    <t>kg/day</t>
  </si>
  <si>
    <t>MJ/kg dry matter</t>
  </si>
  <si>
    <t>Metabolic energy</t>
  </si>
  <si>
    <t xml:space="preserve">Ratio of greenhouse gas emissions to gross value added </t>
  </si>
  <si>
    <t>Area of new woodland planting</t>
  </si>
  <si>
    <t>Return to Contents Page</t>
  </si>
  <si>
    <t>Journeys per person by mode of transport</t>
  </si>
  <si>
    <t>Local authority collected municipal waste</t>
  </si>
  <si>
    <t>Bus passengers, number of journeys and distance travelled</t>
  </si>
  <si>
    <t>NI Rail service passengers, number of journeys and distance travelled</t>
  </si>
  <si>
    <t>Northern Ireland, 1998 to 2020</t>
  </si>
  <si>
    <t>Greenhouse Gas Inventories for England, Scotland, Wales and Northern Ireland: 1990-2020</t>
  </si>
  <si>
    <t>Northern Ireland, 1990 to 2020</t>
  </si>
  <si>
    <t>Northern Ireland, 2004 - 2020</t>
  </si>
  <si>
    <t>Northern Ireland, 2008 - 2020</t>
  </si>
  <si>
    <t>Northern Ireland, 2008 to 2020</t>
  </si>
  <si>
    <t>NISRA, 2020 mid-year population estimates</t>
  </si>
  <si>
    <t>Northern Ireland, 2004 to 2020</t>
  </si>
  <si>
    <t>No further update, due to Covid-19 the NIHCS 2021 was postponed and the commencement of fieldwork remains under review.</t>
  </si>
  <si>
    <t xml:space="preserve">Department for Transport, Licensed Cars (VEH206) </t>
  </si>
  <si>
    <t>Northern Ireland, 2014 to 2021</t>
  </si>
  <si>
    <t xml:space="preserve">Northern Ireland Road Safety Strategy to 2020 Annual Statistical Report 2021; Table 5 </t>
  </si>
  <si>
    <t>Northern Ireland, 1999 - 2001 to 2017 - 2019, 2020</t>
  </si>
  <si>
    <t>Travel Survey for Northern Ireland headline report 2020</t>
  </si>
  <si>
    <t>Northern Ireland, 1999-2001 to 2017-2019, 2020</t>
  </si>
  <si>
    <t>Numbers may not sum to 100 due to rounding.</t>
  </si>
  <si>
    <t>Northern Ireland, Q4 2011 to Q4 2021</t>
  </si>
  <si>
    <t>Northern Ireland, 2006-07 to 2020-21</t>
  </si>
  <si>
    <t>2021/22</t>
  </si>
  <si>
    <t>Travel Survey for Northern Ireland</t>
  </si>
  <si>
    <t>Vehicle Licensing Statisitcs: Notes and Definitions</t>
  </si>
  <si>
    <t>These changes, and the fact that 2020 was an exceptional year, mean that data is reported as a single year and not directly comparable to previous years.</t>
  </si>
  <si>
    <r>
      <t>Data are presented where over half of licensed cars have available CO</t>
    </r>
    <r>
      <rPr>
        <vertAlign val="subscript"/>
        <sz val="11"/>
        <color theme="1"/>
        <rFont val="Calibri"/>
        <family val="2"/>
        <scheme val="minor"/>
      </rPr>
      <t>2</t>
    </r>
    <r>
      <rPr>
        <sz val="11"/>
        <color theme="1"/>
        <rFont val="Calibri"/>
        <family val="2"/>
        <scheme val="minor"/>
      </rPr>
      <t xml:space="preserve"> emissions data.</t>
    </r>
  </si>
  <si>
    <t xml:space="preserve">Private sector planting, based on areas for which grants were paid during the year.  </t>
  </si>
  <si>
    <t>Northern Ireland, 1991 - 2020,  3 year averages</t>
  </si>
  <si>
    <t>Strategic Planning &amp; Resources Branch, Department for Communities</t>
  </si>
  <si>
    <t>Insulation measures includes loft, cavity wall and solid wall insulation.</t>
  </si>
  <si>
    <t>Due to minor updates to the Dairy Greenhouse Gas calculator used to calculate figures for this indicator, caution should be applied when making comparisons between 2020 and the previous five years - see user guidance document for further details.</t>
  </si>
  <si>
    <t>Source: 2021/22 data Statutory Accounts and management information from Translink</t>
  </si>
  <si>
    <r>
      <rPr>
        <sz val="11"/>
        <rFont val="Calibri"/>
        <family val="2"/>
      </rPr>
      <t xml:space="preserve">Previously, </t>
    </r>
    <r>
      <rPr>
        <u/>
        <sz val="11"/>
        <color rgb="FF0563C1"/>
        <rFont val="Calibri"/>
        <family val="2"/>
      </rPr>
      <t>Northern Ireland Transport Statistics</t>
    </r>
  </si>
  <si>
    <t>Table 1.1: Ratio of greenhouse gas emissions to gross value added (GVA)</t>
  </si>
  <si>
    <t>This worksheet contains one table.</t>
  </si>
  <si>
    <t>Table 1.2: Greenhouse gas emissions per capita</t>
  </si>
  <si>
    <t>Table 2.1: Greenhouse gas emissions per unit of electricity generated</t>
  </si>
  <si>
    <t>Table 2.2: Electricity generated by fuel type</t>
  </si>
  <si>
    <t>Table 3.1: Residential greenhouse gas emissions per household</t>
  </si>
  <si>
    <t>This worksheet contains one table</t>
  </si>
  <si>
    <t>Table 3.2: Housing stock with energy efficiency measures (%)</t>
  </si>
  <si>
    <t>This worsheet contains one table</t>
  </si>
  <si>
    <t>Table 3.3: Mean Standard Assessment Procedure rating for dwelling stock</t>
  </si>
  <si>
    <t>Tables 3.4: Grants processed for energy efficiency measures</t>
  </si>
  <si>
    <t>Table 3.4.1: Warm Homes Scheme grants processed</t>
  </si>
  <si>
    <t>Table 3.4.2: Affordable Warmth Scheme grants processed</t>
  </si>
  <si>
    <t>Table 3.5: Primary energy source for heating of residential buildings</t>
  </si>
  <si>
    <t>Tables 3.6: Penetration of renewable heat</t>
  </si>
  <si>
    <t>Table 3.6.1: Number of Domestic RHI / RHPP Applications in Receipt of an Upfront Payment</t>
  </si>
  <si>
    <t>Table 3.6.2: Number of installations under the non domestic Renewable Heat Incentive scheme (cumulative)</t>
  </si>
  <si>
    <t>This worksheet contains three tables presented below each other with one blank row between tables.</t>
  </si>
  <si>
    <t>This worksheet contains two tables presented below each other with one blank row between tables.</t>
  </si>
  <si>
    <t>Table 3.6.3: Fuel displaced by renewable heat sources under domestic RHI scheme</t>
  </si>
  <si>
    <t>Table 4.1: Number of participants in Carbon Reduction Commitment Energy Efficiency Scheme</t>
  </si>
  <si>
    <t>Table 4.2: CO2 emissions from participants in the Carbon Reduction Commitment Energy Efficiency Scheme</t>
  </si>
  <si>
    <t>Table 5.1.1: Average CO2 emissions from licensed cars</t>
  </si>
  <si>
    <r>
      <t>Table 5.1.2: Licensed cars by CO</t>
    </r>
    <r>
      <rPr>
        <b/>
        <vertAlign val="subscript"/>
        <sz val="12"/>
        <rFont val="Calibri"/>
        <family val="2"/>
        <scheme val="minor"/>
      </rPr>
      <t>2</t>
    </r>
    <r>
      <rPr>
        <b/>
        <sz val="12"/>
        <rFont val="Calibri"/>
        <family val="2"/>
        <scheme val="minor"/>
      </rPr>
      <t xml:space="preserve"> emissions</t>
    </r>
  </si>
  <si>
    <t>Table 5.2: Road transport emissions per vehicle kilometre travelled (VKT)</t>
  </si>
  <si>
    <t>Table 5.3: Average distance travelled per person per year by mode of transport (miles)</t>
  </si>
  <si>
    <t>Table 5.4: Journeys per person by mode of transport (%)</t>
  </si>
  <si>
    <t xml:space="preserve">Table 5.5: Bus passengers, number of journeys and distance travelled (Ulsterbus/Citybus/Metro/Glider) </t>
  </si>
  <si>
    <t>Table 5.6: NI Rail service passengers, journeys and distance travelled</t>
  </si>
  <si>
    <t>Table 5.7: Number of plug-in cars, vans and quadricycles licensed</t>
  </si>
  <si>
    <t>Table 6.1: Emissions intensity of milk production</t>
  </si>
  <si>
    <t>Table 6.2: Area of new woodland planting (hectares)</t>
  </si>
  <si>
    <t>Table 6.3: Soil nitrogen balance with livestock feeds at 17% protein level</t>
  </si>
  <si>
    <t>Tables 6.4: Average daily carcase gain of beef cattle</t>
  </si>
  <si>
    <t>Table 6.4.1: Average daily carcase gain of steers slaughtered</t>
  </si>
  <si>
    <t>Table 6.4.2: Average daily carcase gain of heifers slaughtered</t>
  </si>
  <si>
    <t>Table 6.5: Metabolic energy from grass silage</t>
  </si>
  <si>
    <t>Table 7.1: Greenhouse gas emissions from waste management per capita</t>
  </si>
  <si>
    <t>Table 7.2: Local authority collected (LAC) municipal waste</t>
  </si>
  <si>
    <t>logically linked to emissions and/or emissions intensity levels.</t>
  </si>
  <si>
    <t>Tables 5.1 CO2 emissions of licensed cars</t>
  </si>
  <si>
    <t>Sources:</t>
  </si>
  <si>
    <t>Department of Agriculture, Environment and Rural Affairs Northern Ireland</t>
  </si>
  <si>
    <t>There are blank cells for the year 2014/15 because the Affordable Warmth Scheme started in September 2014, however the numbers between then and March 2015 are too small to report.</t>
  </si>
  <si>
    <t>The Warm Homes Scheme ended on 31 March 2015 and has been replaced by the Affordable Warmth Scheme. The heating options for these schemes are quite different, so they cannot be directly compared.</t>
  </si>
  <si>
    <t>2017[b]</t>
  </si>
  <si>
    <t>2018[b]</t>
  </si>
  <si>
    <t>2019[b]</t>
  </si>
  <si>
    <t>2020[b]</t>
  </si>
  <si>
    <t>2021[b]</t>
  </si>
  <si>
    <t>[b] Break in series due to various factors. As a result, figures in each period are not directly comparable with other periods.</t>
  </si>
  <si>
    <t>Shorthand is used in this table [b] = break in time series</t>
  </si>
  <si>
    <t>Shorthand is used in this table [x] = data not available or insufficient number of cases in the sample.</t>
  </si>
  <si>
    <t>[x]</t>
  </si>
  <si>
    <t>2020 
[note 1]</t>
  </si>
  <si>
    <t xml:space="preserve">[note 1] There were a number of significant changes to the survey methodology in 2020 due to the COVID-19 pandemic.  </t>
  </si>
  <si>
    <t>2021/22 [P]</t>
  </si>
  <si>
    <t>Shorthand is used in this table [p] = provisional</t>
  </si>
  <si>
    <t>Indicator variable</t>
  </si>
  <si>
    <t>Grant Type</t>
  </si>
  <si>
    <t>Installation Type</t>
  </si>
  <si>
    <t>Emission ranges</t>
  </si>
  <si>
    <t>Indicator varibale</t>
  </si>
  <si>
    <t>Vehicle numbers</t>
  </si>
  <si>
    <t>2011
Q4</t>
  </si>
  <si>
    <t>2012
Q1</t>
  </si>
  <si>
    <t>2012 
Q2</t>
  </si>
  <si>
    <t>2012 
Q3</t>
  </si>
  <si>
    <t>2012 
Q4</t>
  </si>
  <si>
    <t>2013 
Q1</t>
  </si>
  <si>
    <t>2013 
Q2</t>
  </si>
  <si>
    <t>2013 
Q3</t>
  </si>
  <si>
    <t>2013 
Q4</t>
  </si>
  <si>
    <t>2014 
Q1</t>
  </si>
  <si>
    <t>2014 
Q2</t>
  </si>
  <si>
    <t>2014 
Q3</t>
  </si>
  <si>
    <t>2014 
Q4</t>
  </si>
  <si>
    <t>2015 
Q1</t>
  </si>
  <si>
    <t>2015 
Q2</t>
  </si>
  <si>
    <t xml:space="preserve">Figures include all models identified as being battery electric, plug-in hybrid electric, or range-extended electric.  </t>
  </si>
  <si>
    <t>Most but not all of these will be models eligible for the Department for Transport Plug In Car or Van Grants. For more details, see:</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</si>
  <si>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</si>
  <si>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</si>
  <si>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</si>
  <si>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</si>
  <si>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</si>
  <si>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</si>
  <si>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</si>
  <si>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</si>
  <si>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</si>
  <si>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</si>
  <si>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</si>
  <si>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</si>
  <si>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</si>
  <si>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</si>
  <si>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</si>
  <si>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</si>
  <si>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</si>
  <si>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</si>
  <si>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</si>
  <si>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</si>
  <si>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</si>
  <si>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</si>
  <si>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</si>
  <si>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</si>
  <si>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</si>
  <si>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</si>
  <si>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Woodland Type</t>
  </si>
  <si>
    <t>Steer Type</t>
  </si>
  <si>
    <t>Heifer Type</t>
  </si>
  <si>
    <t xml:space="preserve">[note 1] This figure may be reviewed on further published data. The VKT for 2020 is calculated using data from the Travel Survey for Northern Ireland (Department for Infrastructure).  </t>
  </si>
  <si>
    <t xml:space="preserve">Normally 3 years of data are combined as sample size is relatively small, however, the 2020 data is reported as a single year in the Travel Survey.  </t>
  </si>
  <si>
    <t xml:space="preserve">This is due to methodological changes and because 2020 was an exceptional year with travel restrictions in place in response to the COVID-19 pandemic.  </t>
  </si>
  <si>
    <r>
      <t xml:space="preserve">The remaining indicators are </t>
    </r>
    <r>
      <rPr>
        <b/>
        <sz val="12"/>
        <rFont val="Calibri"/>
        <family val="2"/>
        <scheme val="minor"/>
      </rPr>
      <t>proxy indicators</t>
    </r>
    <r>
      <rPr>
        <sz val="12"/>
        <rFont val="Calibri"/>
        <family val="2"/>
        <scheme val="minor"/>
      </rPr>
      <t>, which whilst not intensity indicators as such, are</t>
    </r>
  </si>
  <si>
    <t>This worksheet contains one table.  There is a blank row between each indicator theme.</t>
  </si>
  <si>
    <t xml:space="preserve">Contact details </t>
  </si>
  <si>
    <t>Carbon Intensity Indicators tables, NI, 2022</t>
  </si>
  <si>
    <t>Publication date</t>
  </si>
  <si>
    <t>The data tables in this spreadsheet were published at 9:30am 20 October 2022</t>
  </si>
  <si>
    <t>Northern Ireland Carbon Intensity Indicators 2022</t>
  </si>
  <si>
    <t xml:space="preserve">This spreadsheet contains data tables published alongside the Northern Ireland Carbon Intensity Indicator 2022 report.
</t>
  </si>
  <si>
    <t>env.stats@daera-ni.gov.uk</t>
  </si>
  <si>
    <t>More Climate Change Statisitics</t>
  </si>
  <si>
    <t>Other Climate Change Statistics are available on the DAERA website.</t>
  </si>
  <si>
    <t xml:space="preserve">General notes for tables are provided directly below the tables.  Some cells in the tables refer to notes which are applicable to a specific year and are referred to in the notes below the tables; such note markers are presented in square brackets, for example: [note 1].
</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</si>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</sst>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
    <numFmt numFmtId="166" formatCode="0_)"/>
    <numFmt numFmtId="167" formatCode="0.0%"/>
    <numFmt numFmtId="168" formatCode="#,##0.0"/>
    <numFmt numFmtId="169" formatCode="_-* #,##0_-;\-* #,##0_-;_-* &quot;-&quot;??_-;_-@_-"/>
    <numFmt numFmtId="170" formatCode="#,##0_ ;\-#,##0\ "/>
    <numFmt numFmtId="171" formatCode="&quot; &quot;General"/>
    <numFmt numFmtId="172" formatCode="[&gt;=0.05]#,##0.0;[=0]0.0,;&quot;-&quot;"/>
    <numFmt numFmtId="173" formatCode="[&gt;=0.5]#,##0.0;[=0]0.0,;&quot;-&quot;"/>
  </numFmts>
  <fonts count="68">
    <font>
      <sz val="11"/>
      <color theme="1"/>
      <name val="Calibri"/>
      <family val="2"/>
      <scheme val="minor"/>
    </font>
    <font>
      <u/>
      <sz val="11"/>
      <color theme="10"/>
      <name val="Calibri"/>
      <family val="2"/>
    </font>
    <font>
      <sz val="10"/>
      <name val="Arial"/>
      <family val="2"/>
    </font>
    <font>
      <sz val="11"/>
      <color theme="1"/>
      <name val="Calibri"/>
      <family val="2"/>
      <scheme val="minor"/>
    </font>
    <font>
      <sz val="10"/>
      <color theme="1"/>
      <name val="Calibri"/>
      <family val="2"/>
      <scheme val="minor"/>
    </font>
    <font>
      <sz val="11"/>
      <name val="Calibri"/>
      <family val="2"/>
      <scheme val="minor"/>
    </font>
    <font>
      <b/>
      <sz val="11"/>
      <name val="Calibri"/>
      <family val="2"/>
      <scheme val="minor"/>
    </font>
    <font>
      <sz val="10"/>
      <name val="MS Sans Serif"/>
      <family val="2"/>
    </font>
    <font>
      <sz val="10"/>
      <name val="Courier"/>
      <family val="3"/>
    </font>
    <font>
      <sz val="12"/>
      <color theme="1"/>
      <name val="Arial"/>
      <family val="2"/>
    </font>
    <font>
      <i/>
      <sz val="10"/>
      <name val="Arial"/>
      <family val="2"/>
    </font>
    <font>
      <i/>
      <sz val="10"/>
      <color theme="4"/>
      <name val="Arial"/>
      <family val="2"/>
    </font>
    <font>
      <b/>
      <sz val="10"/>
      <name val="Calibri"/>
      <family val="2"/>
      <scheme val="minor"/>
    </font>
    <font>
      <sz val="12"/>
      <color theme="1"/>
      <name val="Calibri"/>
      <family val="2"/>
      <scheme val="minor"/>
    </font>
    <font>
      <sz val="12"/>
      <name val="Calibri"/>
      <family val="2"/>
      <scheme val="minor"/>
    </font>
    <font>
      <sz val="11"/>
      <name val="Calibri"/>
      <family val="2"/>
    </font>
    <font>
      <sz val="10"/>
      <name val="Times New Roman"/>
      <family val="1"/>
    </font>
    <font>
      <sz val="12"/>
      <color rgb="FF000000"/>
      <name val="Arial"/>
      <family val="2"/>
    </font>
    <font>
      <sz val="10"/>
      <name val="Arial"/>
      <family val="2"/>
    </font>
    <font>
      <u/>
      <sz val="10"/>
      <color indexed="12"/>
      <name val="Arial"/>
      <family val="2"/>
    </font>
    <font>
      <vertAlign val="subscript"/>
      <sz val="12"/>
      <name val="Calibri"/>
      <family val="2"/>
      <scheme val="minor"/>
    </font>
    <font>
      <b/>
      <sz val="10"/>
      <name val="Arial"/>
      <family val="2"/>
    </font>
    <font>
      <b/>
      <sz val="11"/>
      <color rgb="FF000000"/>
      <name val="Arial"/>
      <family val="2"/>
    </font>
    <font>
      <sz val="11"/>
      <color rgb="FF000000"/>
      <name val="Arial"/>
      <family val="2"/>
    </font>
    <font>
      <sz val="12"/>
      <color rgb="FF000000"/>
      <name val="Helv"/>
    </font>
    <font>
      <b/>
      <sz val="12"/>
      <name val="Calibri"/>
      <family val="2"/>
      <scheme val="minor"/>
    </font>
    <font>
      <b/>
      <vertAlign val="subscript"/>
      <sz val="12"/>
      <name val="Calibri"/>
      <family val="2"/>
      <scheme val="minor"/>
    </font>
    <font>
      <u/>
      <sz val="11"/>
      <name val="Calibri"/>
      <family val="2"/>
    </font>
    <font>
      <b/>
      <i/>
      <sz val="11"/>
      <name val="Calibri"/>
      <family val="2"/>
      <scheme val="minor"/>
    </font>
    <font>
      <b/>
      <sz val="11"/>
      <name val="Calibri"/>
      <family val="2"/>
    </font>
    <font>
      <sz val="12"/>
      <name val="Times New Roman"/>
      <family val="1"/>
    </font>
    <font>
      <sz val="12"/>
      <name val="Calibri"/>
      <family val="2"/>
    </font>
    <font>
      <sz val="12"/>
      <color rgb="FF000000"/>
      <name val="Calibri"/>
      <family val="2"/>
    </font>
    <font>
      <sz val="11"/>
      <color rgb="FFFF0000"/>
      <name val="Calibri"/>
      <family val="2"/>
      <scheme val="minor"/>
    </font>
    <font>
      <sz val="10"/>
      <color rgb="FFFF0000"/>
      <name val="Arial"/>
      <family val="2"/>
    </font>
    <font>
      <sz val="11"/>
      <color theme="1"/>
      <name val="Arial"/>
      <family val="2"/>
    </font>
    <font>
      <u/>
      <sz val="11"/>
      <color rgb="FF0563C1"/>
      <name val="Calibri"/>
      <family val="2"/>
    </font>
    <font>
      <b/>
      <sz val="22"/>
      <name val="Calibri"/>
      <family val="2"/>
      <scheme val="minor"/>
    </font>
    <font>
      <b/>
      <u/>
      <sz val="16"/>
      <color theme="3"/>
      <name val="Calibri"/>
      <family val="2"/>
    </font>
    <font>
      <b/>
      <sz val="12"/>
      <color theme="1"/>
      <name val="Calibri"/>
      <family val="2"/>
      <scheme val="minor"/>
    </font>
    <font>
      <sz val="12"/>
      <color theme="0"/>
      <name val="Calibri"/>
      <family val="2"/>
      <scheme val="minor"/>
    </font>
    <font>
      <sz val="12"/>
      <color theme="0"/>
      <name val="Calibri"/>
      <family val="2"/>
    </font>
    <font>
      <u/>
      <sz val="12"/>
      <name val="Calibri"/>
      <family val="2"/>
    </font>
    <font>
      <sz val="12"/>
      <color theme="3"/>
      <name val="Calibri"/>
      <family val="2"/>
      <scheme val="minor"/>
    </font>
    <font>
      <sz val="11"/>
      <color theme="3"/>
      <name val="Calibri"/>
      <family val="2"/>
      <scheme val="minor"/>
    </font>
    <font>
      <b/>
      <sz val="11"/>
      <color theme="0"/>
      <name val="Arial"/>
      <family val="2"/>
    </font>
    <font>
      <u/>
      <sz val="12"/>
      <color theme="0"/>
      <name val="Calibri"/>
      <family val="2"/>
      <scheme val="minor"/>
    </font>
    <font>
      <u/>
      <sz val="12"/>
      <color theme="0"/>
      <name val="Calibri"/>
      <family val="2"/>
    </font>
    <font>
      <u/>
      <vertAlign val="subscript"/>
      <sz val="12"/>
      <color theme="0"/>
      <name val="Calibri"/>
      <family val="2"/>
    </font>
    <font>
      <u/>
      <vertAlign val="subscript"/>
      <sz val="12"/>
      <name val="Calibri"/>
      <family val="2"/>
    </font>
    <font>
      <sz val="12"/>
      <name val="Calibri"/>
      <family val="2"/>
      <scheme val="minor"/>
    </font>
    <font>
      <b/>
      <sz val="12"/>
      <name val="Calibri"/>
      <family val="2"/>
      <scheme val="minor"/>
    </font>
    <font>
      <vertAlign val="subscript"/>
      <sz val="11"/>
      <color theme="1"/>
      <name val="Calibri"/>
      <family val="2"/>
      <scheme val="minor"/>
    </font>
    <font>
      <sz val="8"/>
      <name val="Calibri"/>
      <family val="2"/>
      <scheme val="minor"/>
    </font>
    <font>
      <b/>
      <sz val="12"/>
      <name val="Calibri"/>
      <scheme val="minor"/>
    </font>
    <font>
      <sz val="12"/>
      <name val="Calibri"/>
      <scheme val="minor"/>
    </font>
    <font>
      <b/>
      <sz val="13"/>
      <name val="Calibri"/>
      <family val="2"/>
      <scheme val="minor"/>
    </font>
    <font>
      <sz val="11"/>
      <name val="Calibri"/>
      <scheme val="minor"/>
    </font>
    <font>
      <b/>
      <sz val="12"/>
      <color theme="0"/>
      <name val="Calibri"/>
      <family val="2"/>
    </font>
    <font>
      <b/>
      <sz val="15"/>
      <color rgb="FF000000"/>
      <name val="Calibri"/>
      <family val="2"/>
    </font>
    <font>
      <b/>
      <sz val="15"/>
      <color rgb="FF000000"/>
      <name val="Arial"/>
      <family val="2"/>
    </font>
    <font>
      <sz val="11"/>
      <color rgb="FF000000"/>
      <name val="Calibri"/>
      <family val="2"/>
    </font>
    <font>
      <sz val="10"/>
      <color rgb="FF000000"/>
      <name val="Arial"/>
      <family val="2"/>
    </font>
    <font>
      <u/>
      <sz val="10"/>
      <color rgb="FF0000FF"/>
      <name val="Arial"/>
      <family val="2"/>
    </font>
    <font>
      <b/>
      <sz val="13"/>
      <color rgb="FF000000"/>
      <name val="Calibri"/>
      <family val="2"/>
    </font>
    <font>
      <b/>
      <sz val="14"/>
      <color rgb="FF000000"/>
      <name val="Arial"/>
      <family val="2"/>
    </font>
    <font>
      <b/>
      <sz val="12"/>
      <color rgb="FF000000"/>
      <name val="Arial"/>
      <family val="2"/>
    </font>
    <font>
      <u/>
      <sz val="12"/>
      <color rgb="FF0563C1"/>
      <name val="Arial"/>
      <family val="2"/>
    </font>
  </fonts>
  <fills count="7">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rgb="FF1F497D"/>
        <bgColor indexed="64"/>
      </patternFill>
    </fill>
  </fills>
  <borders count="23">
    <border>
      <left/>
      <right/>
      <top/>
      <bottom/>
      <diagonal/>
    </border>
    <border>
      <left/>
      <right style="thin">
        <color indexed="64"/>
      </right>
      <top style="medium">
        <color indexed="64"/>
      </top>
      <bottom/>
      <diagonal/>
    </border>
    <border>
      <left style="thin">
        <color theme="3"/>
      </left>
      <right/>
      <top style="thin">
        <color theme="3"/>
      </top>
      <bottom style="thin">
        <color theme="3"/>
      </bottom>
      <diagonal/>
    </border>
    <border>
      <left style="thin">
        <color indexed="64"/>
      </left>
      <right style="thin">
        <color indexed="64"/>
      </right>
      <top style="thin">
        <color indexed="64"/>
      </top>
      <bottom style="thin">
        <color indexed="64"/>
      </bottom>
      <diagonal/>
    </border>
    <border>
      <left style="thin">
        <color theme="3"/>
      </left>
      <right/>
      <top/>
      <bottom style="thin">
        <color theme="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theme="3"/>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theme="0"/>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style="thin">
        <color indexed="64"/>
      </left>
      <right/>
      <top/>
      <bottom/>
      <diagonal/>
    </border>
  </borders>
  <cellStyleXfs count="48">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9" fontId="3"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0" fontId="7"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0" fontId="2" fillId="0" borderId="0" applyNumberFormat="0" applyFill="0" applyBorder="0" applyAlignment="0" applyProtection="0"/>
    <xf numFmtId="0" fontId="2" fillId="0" borderId="0"/>
    <xf numFmtId="1" fontId="7" fillId="0" borderId="1" applyBorder="0"/>
    <xf numFmtId="0" fontId="3" fillId="0" borderId="0"/>
    <xf numFmtId="0" fontId="2" fillId="0" borderId="0"/>
    <xf numFmtId="166" fontId="8" fillId="0" borderId="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0" fontId="18" fillId="0" borderId="0"/>
    <xf numFmtId="0" fontId="19"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171" fontId="24" fillId="0" borderId="0" applyBorder="0" applyProtection="0"/>
    <xf numFmtId="0" fontId="56" fillId="0" borderId="20" applyNumberFormat="0" applyFill="0" applyBorder="0" applyAlignment="0" applyProtection="0"/>
    <xf numFmtId="0" fontId="25" fillId="0" borderId="21" applyNumberFormat="0" applyFill="0" applyBorder="0" applyAlignment="0" applyProtection="0"/>
    <xf numFmtId="0" fontId="59" fillId="0" borderId="0" applyNumberFormat="0" applyFill="0" applyBorder="0" applyAlignment="0" applyProtection="0"/>
    <xf numFmtId="0" fontId="61" fillId="0" borderId="0"/>
    <xf numFmtId="0" fontId="62"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cellStyleXfs>
  <cellXfs count="428">
    <xf numFmtId="0" fontId="0" fillId="0" borderId="0" xfId="0"/>
    <xf numFmtId="9" fontId="0" fillId="0" borderId="0" xfId="4" applyFont="1"/>
    <xf numFmtId="167" fontId="11" fillId="0" borderId="0" xfId="3" applyNumberFormat="1" applyFont="1" applyBorder="1" applyAlignment="1">
      <alignment horizontal="center"/>
    </xf>
    <xf numFmtId="167" fontId="10" fillId="0" borderId="0" xfId="0" applyNumberFormat="1" applyFont="1" applyBorder="1"/>
    <xf numFmtId="0" fontId="6" fillId="0" borderId="0" xfId="0" applyFont="1" applyFill="1" applyBorder="1"/>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12" fillId="0" borderId="0" xfId="0" applyFont="1" applyFill="1" applyBorder="1" applyAlignment="1">
      <alignment horizontal="center" vertical="center"/>
    </xf>
    <xf numFmtId="3" fontId="0" fillId="0" borderId="0" xfId="0" applyNumberFormat="1"/>
    <xf numFmtId="9" fontId="0" fillId="0" borderId="0" xfId="0" applyNumberFormat="1"/>
    <xf numFmtId="0" fontId="5" fillId="0" borderId="0" xfId="0" applyFont="1" applyFill="1"/>
    <xf numFmtId="0" fontId="5" fillId="0" borderId="0" xfId="0" applyFont="1"/>
    <xf numFmtId="0" fontId="0" fillId="0" borderId="0" xfId="0"/>
    <xf numFmtId="0" fontId="1" fillId="0" borderId="0" xfId="1" applyAlignment="1" applyProtection="1"/>
    <xf numFmtId="9" fontId="0" fillId="0" borderId="0" xfId="4" applyFont="1"/>
    <xf numFmtId="0" fontId="0" fillId="0" borderId="0" xfId="0" applyFill="1"/>
    <xf numFmtId="0" fontId="13" fillId="0" borderId="0" xfId="0" applyFont="1"/>
    <xf numFmtId="0" fontId="14" fillId="0" borderId="0" xfId="0" applyFont="1"/>
    <xf numFmtId="0" fontId="5" fillId="0" borderId="0" xfId="0" applyFont="1" applyFill="1" applyBorder="1" applyAlignment="1">
      <alignment horizontal="left" vertical="center"/>
    </xf>
    <xf numFmtId="0" fontId="15" fillId="0" borderId="0" xfId="1" applyFont="1" applyAlignment="1" applyProtection="1"/>
    <xf numFmtId="0" fontId="5" fillId="0" borderId="0" xfId="3" applyFont="1" applyFill="1" applyBorder="1" applyAlignment="1">
      <alignment horizontal="left" vertical="center"/>
    </xf>
    <xf numFmtId="3" fontId="5" fillId="0" borderId="0" xfId="3" applyNumberFormat="1" applyFont="1" applyBorder="1" applyAlignment="1">
      <alignment horizontal="right" vertical="center"/>
    </xf>
    <xf numFmtId="0" fontId="5" fillId="0" borderId="0" xfId="0" applyFont="1" applyFill="1" applyBorder="1"/>
    <xf numFmtId="1" fontId="0" fillId="0" borderId="0" xfId="0" applyNumberFormat="1"/>
    <xf numFmtId="3" fontId="16" fillId="0" borderId="0" xfId="2" applyNumberFormat="1" applyFont="1" applyBorder="1"/>
    <xf numFmtId="3" fontId="17" fillId="0" borderId="0" xfId="3" applyNumberFormat="1" applyFont="1" applyFill="1" applyAlignment="1" applyProtection="1"/>
    <xf numFmtId="0" fontId="1" fillId="0" borderId="0" xfId="1" applyFont="1" applyFill="1" applyAlignment="1" applyProtection="1"/>
    <xf numFmtId="0" fontId="5" fillId="0" borderId="0" xfId="0" applyFont="1" applyBorder="1" applyAlignment="1"/>
    <xf numFmtId="9" fontId="5" fillId="0" borderId="0" xfId="4" applyFont="1"/>
    <xf numFmtId="3" fontId="5" fillId="0" borderId="0" xfId="0" applyNumberFormat="1" applyFont="1"/>
    <xf numFmtId="3" fontId="5" fillId="0" borderId="0" xfId="0" applyNumberFormat="1" applyFont="1" applyBorder="1" applyAlignment="1">
      <alignment horizontal="center" vertical="top"/>
    </xf>
    <xf numFmtId="9" fontId="5" fillId="0" borderId="0" xfId="4" applyFont="1" applyBorder="1" applyAlignment="1">
      <alignment horizontal="center" vertical="top"/>
    </xf>
    <xf numFmtId="0" fontId="5" fillId="0" borderId="0" xfId="0" applyFont="1" applyBorder="1" applyAlignment="1">
      <alignment horizontal="left"/>
    </xf>
    <xf numFmtId="0" fontId="5" fillId="0" borderId="0" xfId="0" applyFont="1" applyAlignment="1">
      <alignment horizontal="left"/>
    </xf>
    <xf numFmtId="0" fontId="0" fillId="0" borderId="0" xfId="0" applyAlignment="1">
      <alignment vertical="center"/>
    </xf>
    <xf numFmtId="0" fontId="5" fillId="0" borderId="0" xfId="0" applyFont="1" applyBorder="1" applyAlignment="1">
      <alignment horizontal="left" vertical="center"/>
    </xf>
    <xf numFmtId="3" fontId="14" fillId="0" borderId="0" xfId="0" applyNumberFormat="1" applyFont="1" applyBorder="1" applyAlignment="1">
      <alignment horizontal="right" vertical="center"/>
    </xf>
    <xf numFmtId="3" fontId="14" fillId="0" borderId="0" xfId="0" applyNumberFormat="1" applyFont="1" applyAlignment="1"/>
    <xf numFmtId="3" fontId="21" fillId="0" borderId="0" xfId="0" applyNumberFormat="1" applyFont="1" applyAlignment="1"/>
    <xf numFmtId="1" fontId="5" fillId="0" borderId="0" xfId="0" applyNumberFormat="1" applyFont="1" applyFill="1"/>
    <xf numFmtId="0" fontId="5" fillId="0" borderId="0" xfId="0" applyFont="1" applyAlignment="1">
      <alignment vertical="top" wrapText="1"/>
    </xf>
    <xf numFmtId="0" fontId="22" fillId="0" borderId="0" xfId="0" applyFont="1" applyFill="1" applyBorder="1" applyAlignment="1">
      <alignment horizontal="left"/>
    </xf>
    <xf numFmtId="0" fontId="23" fillId="0" borderId="0" xfId="0" applyFont="1" applyFill="1" applyBorder="1" applyAlignment="1">
      <alignment horizontal="right"/>
    </xf>
    <xf numFmtId="0" fontId="23" fillId="0" borderId="0" xfId="0" applyFont="1" applyFill="1" applyBorder="1" applyAlignment="1">
      <alignment horizontal="left"/>
    </xf>
    <xf numFmtId="172" fontId="23" fillId="0" borderId="0" xfId="40" applyNumberFormat="1" applyFont="1" applyFill="1" applyBorder="1" applyAlignment="1" applyProtection="1">
      <alignment horizontal="right"/>
    </xf>
    <xf numFmtId="173" fontId="23" fillId="0" borderId="0" xfId="40" applyNumberFormat="1" applyFont="1" applyFill="1" applyBorder="1" applyAlignment="1" applyProtection="1">
      <alignment horizontal="right"/>
    </xf>
    <xf numFmtId="0" fontId="23" fillId="0" borderId="0" xfId="0" applyFont="1" applyFill="1" applyBorder="1"/>
    <xf numFmtId="0" fontId="15" fillId="0" borderId="0" xfId="1" applyFont="1" applyFill="1" applyAlignment="1" applyProtection="1"/>
    <xf numFmtId="0" fontId="5" fillId="0" borderId="0" xfId="0" applyFont="1" applyFill="1" applyBorder="1" applyAlignment="1">
      <alignment horizontal="left" vertical="top"/>
    </xf>
    <xf numFmtId="0" fontId="14" fillId="0" borderId="0" xfId="0" applyFont="1" applyBorder="1" applyAlignment="1">
      <alignment horizontal="center" vertical="center"/>
    </xf>
    <xf numFmtId="0" fontId="14" fillId="0" borderId="2" xfId="0" applyFont="1" applyBorder="1"/>
    <xf numFmtId="0" fontId="25" fillId="0" borderId="0" xfId="0" applyFont="1"/>
    <xf numFmtId="0" fontId="5" fillId="0" borderId="0" xfId="0" applyFont="1" applyBorder="1"/>
    <xf numFmtId="170" fontId="14" fillId="0" borderId="3" xfId="0" applyNumberFormat="1" applyFont="1" applyFill="1" applyBorder="1"/>
    <xf numFmtId="169" fontId="14" fillId="0" borderId="3" xfId="39" applyNumberFormat="1" applyFont="1" applyFill="1" applyBorder="1" applyAlignment="1">
      <alignment vertical="center"/>
    </xf>
    <xf numFmtId="0" fontId="14" fillId="0" borderId="6" xfId="0" applyFont="1" applyBorder="1"/>
    <xf numFmtId="0" fontId="14" fillId="0" borderId="6" xfId="0" applyFont="1" applyBorder="1" applyAlignment="1">
      <alignment vertical="center"/>
    </xf>
    <xf numFmtId="0" fontId="14" fillId="0" borderId="7" xfId="0" applyFont="1" applyBorder="1" applyAlignment="1">
      <alignment vertical="center"/>
    </xf>
    <xf numFmtId="0" fontId="14" fillId="0" borderId="6" xfId="0" applyFont="1" applyFill="1" applyBorder="1"/>
    <xf numFmtId="0" fontId="14" fillId="0" borderId="6" xfId="0" applyFont="1" applyFill="1" applyBorder="1" applyAlignment="1">
      <alignment vertical="center"/>
    </xf>
    <xf numFmtId="0" fontId="5" fillId="0" borderId="0" xfId="0" applyFont="1" applyAlignment="1">
      <alignment horizontal="left" vertical="center"/>
    </xf>
    <xf numFmtId="169" fontId="14" fillId="0" borderId="3" xfId="0" applyNumberFormat="1" applyFont="1" applyFill="1" applyBorder="1"/>
    <xf numFmtId="169" fontId="14" fillId="0" borderId="3" xfId="0" applyNumberFormat="1" applyFont="1" applyFill="1" applyBorder="1" applyAlignment="1">
      <alignment horizontal="right" vertical="center"/>
    </xf>
    <xf numFmtId="3" fontId="14" fillId="0" borderId="3" xfId="0" applyNumberFormat="1" applyFont="1" applyBorder="1" applyAlignment="1">
      <alignment horizontal="right" vertical="center"/>
    </xf>
    <xf numFmtId="3" fontId="14" fillId="0" borderId="3" xfId="0" applyNumberFormat="1" applyFont="1" applyBorder="1" applyAlignment="1"/>
    <xf numFmtId="0" fontId="14" fillId="0" borderId="6" xfId="0" applyFont="1" applyBorder="1" applyAlignment="1">
      <alignment horizontal="left" vertical="center"/>
    </xf>
    <xf numFmtId="0" fontId="25" fillId="0" borderId="0" xfId="0" applyFont="1" applyFill="1" applyBorder="1" applyAlignment="1">
      <alignment horizontal="left" vertical="center"/>
    </xf>
    <xf numFmtId="9" fontId="5" fillId="0" borderId="0" xfId="0" applyNumberFormat="1" applyFont="1"/>
    <xf numFmtId="164" fontId="5" fillId="0" borderId="0" xfId="0" applyNumberFormat="1" applyFont="1"/>
    <xf numFmtId="0" fontId="5" fillId="0" borderId="0" xfId="0" applyFont="1" applyBorder="1" applyAlignment="1">
      <alignment horizontal="center" vertical="center"/>
    </xf>
    <xf numFmtId="1" fontId="5" fillId="0" borderId="0" xfId="0" applyNumberFormat="1" applyFont="1" applyBorder="1" applyAlignment="1">
      <alignment horizontal="center" vertical="center" wrapText="1"/>
    </xf>
    <xf numFmtId="0" fontId="27" fillId="0" borderId="0" xfId="1" applyFont="1" applyFill="1" applyAlignment="1" applyProtection="1"/>
    <xf numFmtId="0" fontId="5" fillId="0" borderId="0" xfId="0" applyFont="1" applyFill="1" applyBorder="1" applyAlignment="1">
      <alignment horizontal="left" indent="1"/>
    </xf>
    <xf numFmtId="3" fontId="14" fillId="0" borderId="3" xfId="0" applyNumberFormat="1" applyFont="1" applyBorder="1" applyAlignment="1">
      <alignment horizontal="right" readingOrder="1"/>
    </xf>
    <xf numFmtId="3" fontId="14" fillId="0" borderId="3" xfId="0" applyNumberFormat="1" applyFont="1" applyBorder="1" applyAlignment="1">
      <alignment horizontal="right" vertical="center" readingOrder="1"/>
    </xf>
    <xf numFmtId="3" fontId="14" fillId="0" borderId="3" xfId="0" applyNumberFormat="1" applyFont="1" applyFill="1" applyBorder="1"/>
    <xf numFmtId="0" fontId="14" fillId="0" borderId="4" xfId="0" applyFont="1" applyBorder="1"/>
    <xf numFmtId="0" fontId="14" fillId="0" borderId="7" xfId="0" applyFont="1" applyBorder="1" applyAlignment="1">
      <alignment horizontal="left"/>
    </xf>
    <xf numFmtId="0" fontId="12" fillId="0" borderId="0" xfId="0" applyFont="1" applyFill="1" applyBorder="1" applyAlignment="1">
      <alignment horizontal="left" vertical="center" wrapText="1"/>
    </xf>
    <xf numFmtId="0" fontId="25" fillId="4" borderId="3" xfId="0" applyFont="1" applyFill="1" applyBorder="1" applyAlignment="1">
      <alignment horizontal="right" vertical="center" wrapText="1"/>
    </xf>
    <xf numFmtId="3" fontId="14" fillId="0" borderId="3" xfId="0" applyNumberFormat="1" applyFont="1" applyBorder="1" applyAlignment="1">
      <alignment horizontal="right"/>
    </xf>
    <xf numFmtId="3" fontId="14" fillId="0" borderId="3" xfId="0" applyNumberFormat="1" applyFont="1" applyFill="1" applyBorder="1" applyAlignment="1">
      <alignment horizontal="right" vertical="center"/>
    </xf>
    <xf numFmtId="0" fontId="14" fillId="0" borderId="6" xfId="0" applyFont="1" applyBorder="1" applyAlignment="1">
      <alignment horizontal="left"/>
    </xf>
    <xf numFmtId="0" fontId="6" fillId="0" borderId="0" xfId="0" applyFont="1"/>
    <xf numFmtId="2" fontId="5" fillId="0" borderId="0" xfId="0" applyNumberFormat="1" applyFont="1"/>
    <xf numFmtId="3" fontId="14" fillId="0" borderId="3" xfId="0" applyNumberFormat="1" applyFont="1" applyFill="1" applyBorder="1" applyAlignment="1">
      <alignment horizontal="right" vertical="center" wrapText="1"/>
    </xf>
    <xf numFmtId="0" fontId="28" fillId="0" borderId="0" xfId="0" applyFont="1" applyFill="1" applyAlignment="1">
      <alignment horizontal="left"/>
    </xf>
    <xf numFmtId="0" fontId="28" fillId="0" borderId="0" xfId="0" applyFont="1"/>
    <xf numFmtId="9" fontId="14" fillId="0" borderId="3" xfId="4" applyFont="1" applyBorder="1" applyAlignment="1">
      <alignment horizontal="right" vertical="center"/>
    </xf>
    <xf numFmtId="9" fontId="14" fillId="0" borderId="3" xfId="4" applyNumberFormat="1" applyFont="1" applyBorder="1" applyAlignment="1">
      <alignment horizontal="right" vertical="center"/>
    </xf>
    <xf numFmtId="0" fontId="14" fillId="0" borderId="7" xfId="0" applyFont="1" applyBorder="1"/>
    <xf numFmtId="2" fontId="14" fillId="0" borderId="3" xfId="4" applyNumberFormat="1" applyFont="1" applyBorder="1" applyAlignment="1">
      <alignment horizontal="right" vertical="center"/>
    </xf>
    <xf numFmtId="9" fontId="5" fillId="0" borderId="0" xfId="4" applyFont="1" applyFill="1"/>
    <xf numFmtId="0" fontId="6" fillId="0" borderId="0" xfId="0" applyFont="1" applyFill="1" applyBorder="1" applyAlignment="1">
      <alignment horizontal="right"/>
    </xf>
    <xf numFmtId="3" fontId="5" fillId="0" borderId="0" xfId="0" applyNumberFormat="1" applyFont="1" applyFill="1" applyBorder="1" applyAlignment="1">
      <alignment horizontal="right"/>
    </xf>
    <xf numFmtId="3" fontId="5" fillId="0" borderId="0" xfId="0" applyNumberFormat="1" applyFont="1" applyFill="1"/>
    <xf numFmtId="3" fontId="6" fillId="0" borderId="0" xfId="0" applyNumberFormat="1" applyFont="1" applyFill="1" applyBorder="1" applyAlignment="1">
      <alignment horizontal="right" vertical="center"/>
    </xf>
    <xf numFmtId="0" fontId="29" fillId="0" borderId="0" xfId="0" applyFont="1" applyFill="1" applyAlignment="1">
      <alignment horizontal="right" vertical="center"/>
    </xf>
    <xf numFmtId="0" fontId="30" fillId="0" borderId="0" xfId="0" applyFont="1" applyFill="1" applyAlignment="1">
      <alignment vertical="center"/>
    </xf>
    <xf numFmtId="0" fontId="29" fillId="0" borderId="0" xfId="0" applyFont="1" applyFill="1" applyAlignment="1">
      <alignment vertical="center"/>
    </xf>
    <xf numFmtId="0" fontId="5" fillId="0" borderId="0" xfId="0" applyFont="1" applyAlignment="1"/>
    <xf numFmtId="0" fontId="5" fillId="0" borderId="0" xfId="0" quotePrefix="1" applyFont="1"/>
    <xf numFmtId="0" fontId="14" fillId="0" borderId="8" xfId="0" applyFont="1" applyBorder="1"/>
    <xf numFmtId="0" fontId="5" fillId="0" borderId="0" xfId="0" applyFont="1" applyFill="1" applyBorder="1" applyAlignment="1">
      <alignment horizontal="center" vertical="center"/>
    </xf>
    <xf numFmtId="0" fontId="5" fillId="0" borderId="0" xfId="3" applyFont="1" applyBorder="1"/>
    <xf numFmtId="0" fontId="6" fillId="0" borderId="0" xfId="3" applyFont="1" applyBorder="1"/>
    <xf numFmtId="0" fontId="6" fillId="0" borderId="0" xfId="3" applyFont="1" applyBorder="1" applyAlignment="1">
      <alignment horizontal="center" vertical="center"/>
    </xf>
    <xf numFmtId="0" fontId="14" fillId="0" borderId="3" xfId="0" applyFont="1" applyFill="1" applyBorder="1" applyAlignment="1">
      <alignment horizontal="right" vertical="center"/>
    </xf>
    <xf numFmtId="0" fontId="14" fillId="0" borderId="3" xfId="0" applyFont="1" applyBorder="1"/>
    <xf numFmtId="0" fontId="14" fillId="0" borderId="6" xfId="0" applyFont="1" applyFill="1" applyBorder="1" applyAlignment="1">
      <alignment horizontal="left" vertical="center"/>
    </xf>
    <xf numFmtId="0" fontId="6" fillId="0" borderId="0" xfId="0" applyFont="1" applyFill="1" applyBorder="1" applyAlignment="1">
      <alignment horizontal="center" vertical="top" wrapText="1"/>
    </xf>
    <xf numFmtId="165" fontId="14" fillId="0" borderId="3" xfId="0" applyNumberFormat="1" applyFont="1" applyFill="1" applyBorder="1" applyAlignment="1">
      <alignment vertical="center"/>
    </xf>
    <xf numFmtId="168" fontId="14" fillId="0" borderId="3" xfId="0" applyNumberFormat="1" applyFont="1" applyFill="1" applyBorder="1" applyAlignment="1"/>
    <xf numFmtId="0" fontId="2" fillId="0" borderId="0" xfId="2" applyFont="1" applyFill="1"/>
    <xf numFmtId="0" fontId="5" fillId="0" borderId="0" xfId="2" applyFont="1"/>
    <xf numFmtId="3" fontId="14" fillId="0" borderId="3" xfId="2" applyNumberFormat="1" applyFont="1" applyFill="1" applyBorder="1" applyAlignment="1">
      <alignment horizontal="right" vertical="center"/>
    </xf>
    <xf numFmtId="3" fontId="14" fillId="0" borderId="3" xfId="0" applyNumberFormat="1" applyFont="1" applyBorder="1"/>
    <xf numFmtId="3" fontId="14" fillId="0" borderId="3" xfId="3" applyNumberFormat="1" applyFont="1" applyFill="1" applyBorder="1" applyAlignment="1">
      <alignment horizontal="right" vertical="center"/>
    </xf>
    <xf numFmtId="9" fontId="14" fillId="0" borderId="3" xfId="3" applyNumberFormat="1" applyFont="1" applyFill="1" applyBorder="1" applyAlignment="1">
      <alignment horizontal="right" vertical="center"/>
    </xf>
    <xf numFmtId="0" fontId="14" fillId="0" borderId="6" xfId="3" applyNumberFormat="1" applyFont="1" applyFill="1" applyBorder="1" applyAlignment="1"/>
    <xf numFmtId="0" fontId="31" fillId="0" borderId="0" xfId="1" applyFont="1" applyAlignment="1" applyProtection="1"/>
    <xf numFmtId="165" fontId="14" fillId="0" borderId="3" xfId="3" applyNumberFormat="1" applyFont="1" applyBorder="1" applyAlignment="1">
      <alignment horizontal="right" vertical="center"/>
    </xf>
    <xf numFmtId="0" fontId="14" fillId="2" borderId="3" xfId="3" applyFont="1" applyFill="1" applyBorder="1" applyAlignment="1" applyProtection="1">
      <alignment horizontal="right" vertical="center"/>
    </xf>
    <xf numFmtId="165" fontId="14" fillId="2" borderId="3" xfId="3" applyNumberFormat="1" applyFont="1" applyFill="1" applyBorder="1" applyAlignment="1" applyProtection="1">
      <alignment horizontal="right" vertical="center"/>
    </xf>
    <xf numFmtId="168" fontId="14" fillId="2" borderId="3" xfId="3" applyNumberFormat="1" applyFont="1" applyFill="1" applyBorder="1" applyAlignment="1" applyProtection="1">
      <alignment horizontal="right" vertical="center"/>
    </xf>
    <xf numFmtId="168" fontId="14" fillId="2" borderId="3" xfId="19" applyNumberFormat="1" applyFont="1" applyFill="1" applyBorder="1" applyAlignment="1" applyProtection="1">
      <alignment horizontal="right" vertical="center"/>
    </xf>
    <xf numFmtId="0" fontId="14" fillId="2" borderId="6" xfId="3" applyFont="1" applyFill="1" applyBorder="1" applyAlignment="1" applyProtection="1">
      <alignment vertical="center"/>
    </xf>
    <xf numFmtId="1" fontId="14" fillId="0" borderId="3" xfId="0" applyNumberFormat="1" applyFont="1" applyBorder="1" applyAlignment="1">
      <alignment horizontal="right" vertical="center"/>
    </xf>
    <xf numFmtId="0" fontId="5" fillId="0" borderId="0" xfId="3" applyFont="1" applyFill="1" applyBorder="1" applyAlignment="1">
      <alignment vertical="center"/>
    </xf>
    <xf numFmtId="3" fontId="14" fillId="0" borderId="3" xfId="3" applyNumberFormat="1" applyFont="1" applyBorder="1" applyAlignment="1">
      <alignment horizontal="right" vertical="center"/>
    </xf>
    <xf numFmtId="0" fontId="15" fillId="0" borderId="0" xfId="0" applyFont="1" applyAlignment="1">
      <alignment horizontal="right" vertical="center"/>
    </xf>
    <xf numFmtId="2" fontId="14" fillId="0" borderId="3" xfId="0" applyNumberFormat="1" applyFont="1" applyFill="1" applyBorder="1" applyAlignment="1">
      <alignment horizontal="right" vertical="center"/>
    </xf>
    <xf numFmtId="0" fontId="6" fillId="0" borderId="0" xfId="0" applyFont="1" applyFill="1" applyBorder="1" applyAlignment="1">
      <alignment horizontal="center" vertical="center"/>
    </xf>
    <xf numFmtId="3" fontId="14" fillId="3" borderId="3" xfId="19" applyNumberFormat="1" applyFont="1" applyFill="1" applyBorder="1"/>
    <xf numFmtId="0" fontId="14" fillId="0" borderId="0" xfId="0" applyFont="1" applyFill="1" applyBorder="1" applyAlignment="1">
      <alignment horizontal="right" vertical="center"/>
    </xf>
    <xf numFmtId="0" fontId="25" fillId="0" borderId="0" xfId="0" applyFont="1" applyFill="1" applyBorder="1" applyAlignment="1">
      <alignment horizontal="right" vertical="center" wrapText="1"/>
    </xf>
    <xf numFmtId="168" fontId="32" fillId="0" borderId="3" xfId="0" applyNumberFormat="1" applyFont="1" applyFill="1" applyBorder="1" applyAlignment="1">
      <alignment horizontal="right" vertical="center" wrapText="1"/>
    </xf>
    <xf numFmtId="168" fontId="32" fillId="0" borderId="7" xfId="0" applyNumberFormat="1" applyFont="1" applyFill="1" applyBorder="1" applyAlignment="1">
      <alignment horizontal="right" vertical="center" wrapText="1"/>
    </xf>
    <xf numFmtId="0" fontId="33" fillId="0" borderId="0" xfId="0" applyFont="1"/>
    <xf numFmtId="0" fontId="34" fillId="0" borderId="0" xfId="2" applyFont="1" applyFill="1"/>
    <xf numFmtId="165" fontId="14" fillId="0" borderId="3" xfId="0" applyNumberFormat="1" applyFont="1" applyBorder="1"/>
    <xf numFmtId="165" fontId="35" fillId="0" borderId="0" xfId="0" applyNumberFormat="1" applyFont="1" applyBorder="1"/>
    <xf numFmtId="0" fontId="0" fillId="0" borderId="0" xfId="0" applyFill="1" applyAlignment="1">
      <alignment vertical="top" wrapText="1"/>
    </xf>
    <xf numFmtId="0" fontId="5" fillId="0" borderId="0" xfId="0" applyFont="1" applyAlignment="1">
      <alignment vertical="top"/>
    </xf>
    <xf numFmtId="0" fontId="5" fillId="0" borderId="0" xfId="0" applyFont="1" applyBorder="1" applyAlignment="1">
      <alignment horizontal="left" vertical="top"/>
    </xf>
    <xf numFmtId="0" fontId="27" fillId="0" borderId="0" xfId="1" applyFont="1" applyFill="1" applyAlignment="1" applyProtection="1">
      <alignment horizontal="left" vertical="top"/>
    </xf>
    <xf numFmtId="0" fontId="5" fillId="0" borderId="0" xfId="0" applyFont="1" applyAlignment="1">
      <alignment horizontal="left" vertical="top"/>
    </xf>
    <xf numFmtId="0" fontId="5" fillId="0" borderId="0" xfId="0" applyFont="1" applyFill="1" applyBorder="1" applyAlignment="1">
      <alignment horizontal="left" vertical="top"/>
    </xf>
    <xf numFmtId="0" fontId="1" fillId="0" borderId="0" xfId="1" applyAlignment="1" applyProtection="1">
      <alignment horizontal="left" vertical="top"/>
    </xf>
    <xf numFmtId="0" fontId="5" fillId="0" borderId="0" xfId="0" applyFont="1" applyAlignment="1">
      <alignment horizontal="left" vertical="top" wrapText="1"/>
    </xf>
    <xf numFmtId="0" fontId="5" fillId="0" borderId="0" xfId="0" applyFont="1" applyAlignment="1">
      <alignment horizontal="left" wrapText="1"/>
    </xf>
    <xf numFmtId="0" fontId="0" fillId="0" borderId="0" xfId="0" applyFill="1" applyAlignment="1">
      <alignment horizontal="left" vertical="top"/>
    </xf>
    <xf numFmtId="0" fontId="0" fillId="0" borderId="0" xfId="0" applyFill="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0" xfId="0" applyFont="1" applyAlignment="1">
      <alignment horizontal="left" vertical="top"/>
    </xf>
    <xf numFmtId="0" fontId="1" fillId="0" borderId="0" xfId="1" applyFont="1" applyAlignment="1" applyProtection="1">
      <alignment horizontal="left" vertical="top"/>
    </xf>
    <xf numFmtId="0" fontId="0" fillId="0" borderId="0" xfId="0" applyFont="1" applyFill="1"/>
    <xf numFmtId="0" fontId="36" fillId="0" borderId="0" xfId="1" applyFont="1" applyAlignment="1" applyProtection="1"/>
    <xf numFmtId="0" fontId="0" fillId="0" borderId="0" xfId="0" applyFill="1" applyAlignment="1">
      <alignment vertical="top"/>
    </xf>
    <xf numFmtId="0" fontId="0" fillId="0" borderId="0" xfId="0" applyFill="1" applyAlignment="1">
      <alignment horizontal="center" vertical="top" wrapText="1"/>
    </xf>
    <xf numFmtId="0" fontId="5" fillId="0" borderId="0" xfId="0" applyFont="1" applyFill="1" applyAlignment="1"/>
    <xf numFmtId="0" fontId="0" fillId="0" borderId="0" xfId="0" applyFill="1" applyAlignment="1"/>
    <xf numFmtId="0" fontId="0" fillId="0" borderId="0" xfId="0" applyFill="1" applyAlignment="1">
      <alignment horizontal="center" vertical="top"/>
    </xf>
    <xf numFmtId="0" fontId="0" fillId="0" borderId="0" xfId="0" applyAlignment="1"/>
    <xf numFmtId="0" fontId="0" fillId="0" borderId="14" xfId="0" applyBorder="1" applyAlignment="1">
      <alignment horizontal="left" vertical="top" wrapText="1"/>
    </xf>
    <xf numFmtId="0" fontId="0" fillId="0" borderId="0" xfId="0" applyFont="1" applyAlignment="1">
      <alignment horizontal="left" vertical="center"/>
    </xf>
    <xf numFmtId="0" fontId="0" fillId="0" borderId="0" xfId="0" applyAlignment="1">
      <alignment horizontal="left" vertical="center"/>
    </xf>
    <xf numFmtId="0" fontId="37" fillId="0" borderId="0" xfId="0" applyFont="1" applyFill="1" applyAlignment="1">
      <alignment horizontal="left" vertical="center"/>
    </xf>
    <xf numFmtId="0" fontId="35" fillId="0" borderId="0" xfId="0" applyFont="1"/>
    <xf numFmtId="0" fontId="38" fillId="0" borderId="0" xfId="1" applyFont="1" applyFill="1" applyAlignment="1" applyProtection="1"/>
    <xf numFmtId="0" fontId="35" fillId="0" borderId="0" xfId="0" applyFont="1" applyAlignment="1">
      <alignment textRotation="45" wrapText="1"/>
    </xf>
    <xf numFmtId="0" fontId="27" fillId="0" borderId="0" xfId="1" applyFont="1" applyAlignment="1" applyProtection="1"/>
    <xf numFmtId="0" fontId="1" fillId="0" borderId="0" xfId="1" applyFill="1" applyAlignment="1" applyProtection="1"/>
    <xf numFmtId="0" fontId="0" fillId="0" borderId="0" xfId="0" applyAlignment="1">
      <alignment textRotation="45" wrapText="1"/>
    </xf>
    <xf numFmtId="0" fontId="14" fillId="0" borderId="0" xfId="0" applyFont="1" applyAlignment="1">
      <alignment horizontal="left" vertical="center"/>
    </xf>
    <xf numFmtId="0" fontId="13" fillId="0" borderId="0" xfId="0" applyFont="1" applyAlignment="1">
      <alignment horizontal="left"/>
    </xf>
    <xf numFmtId="0" fontId="39" fillId="0" borderId="0" xfId="0" applyFont="1" applyAlignment="1">
      <alignment horizontal="left"/>
    </xf>
    <xf numFmtId="0" fontId="40" fillId="6" borderId="0" xfId="0" applyFont="1" applyFill="1" applyAlignment="1">
      <alignment vertical="center"/>
    </xf>
    <xf numFmtId="0" fontId="42" fillId="0" borderId="0" xfId="1" applyFont="1" applyAlignment="1" applyProtection="1">
      <alignment horizontal="left" vertical="center"/>
    </xf>
    <xf numFmtId="0" fontId="14" fillId="0" borderId="0" xfId="0" applyFont="1" applyFill="1" applyBorder="1" applyAlignment="1">
      <alignment vertical="center"/>
    </xf>
    <xf numFmtId="0" fontId="40" fillId="0" borderId="0" xfId="0" applyFont="1" applyFill="1" applyBorder="1" applyAlignment="1">
      <alignment vertical="center"/>
    </xf>
    <xf numFmtId="0" fontId="14" fillId="0" borderId="0" xfId="0" applyFont="1" applyFill="1" applyBorder="1"/>
    <xf numFmtId="0" fontId="13" fillId="0" borderId="0" xfId="0" applyFont="1" applyFill="1" applyBorder="1"/>
    <xf numFmtId="0" fontId="13" fillId="0" borderId="0" xfId="0" applyFont="1" applyFill="1" applyAlignment="1">
      <alignment vertical="center"/>
    </xf>
    <xf numFmtId="0" fontId="14" fillId="0" borderId="0" xfId="0" applyFont="1" applyAlignment="1">
      <alignment vertical="center"/>
    </xf>
    <xf numFmtId="0" fontId="42" fillId="0" borderId="0" xfId="1" applyFont="1" applyFill="1" applyAlignment="1" applyProtection="1">
      <alignment horizontal="left" vertical="center"/>
    </xf>
    <xf numFmtId="0" fontId="41" fillId="0" borderId="0" xfId="1" applyFont="1" applyFill="1" applyBorder="1" applyAlignment="1" applyProtection="1">
      <alignment vertical="center"/>
    </xf>
    <xf numFmtId="0" fontId="31" fillId="0" borderId="0" xfId="1" applyFont="1" applyFill="1" applyBorder="1" applyAlignment="1" applyProtection="1">
      <alignment vertical="center"/>
    </xf>
    <xf numFmtId="0" fontId="43" fillId="0" borderId="0" xfId="0" applyFont="1"/>
    <xf numFmtId="0" fontId="43" fillId="0" borderId="0" xfId="0" applyFont="1" applyFill="1" applyBorder="1"/>
    <xf numFmtId="0" fontId="41" fillId="0" borderId="0" xfId="1" applyFont="1" applyFill="1" applyBorder="1" applyAlignment="1" applyProtection="1">
      <alignment horizontal="left" vertical="center"/>
    </xf>
    <xf numFmtId="0" fontId="40" fillId="0" borderId="0" xfId="0" applyFont="1" applyFill="1" applyBorder="1"/>
    <xf numFmtId="0" fontId="40" fillId="0" borderId="0" xfId="0" applyFont="1" applyFill="1"/>
    <xf numFmtId="0" fontId="14" fillId="0" borderId="0" xfId="0" applyFont="1" applyFill="1" applyAlignment="1">
      <alignment vertical="center"/>
    </xf>
    <xf numFmtId="0" fontId="13" fillId="0" borderId="0" xfId="0" applyFont="1" applyFill="1" applyAlignment="1">
      <alignment horizontal="left" vertical="center"/>
    </xf>
    <xf numFmtId="0" fontId="31" fillId="0" borderId="0" xfId="1" applyFont="1" applyAlignment="1" applyProtection="1">
      <alignment vertical="center"/>
    </xf>
    <xf numFmtId="0" fontId="13" fillId="0" borderId="0" xfId="0" applyFont="1" applyAlignment="1">
      <alignment horizontal="left" vertical="center"/>
    </xf>
    <xf numFmtId="0" fontId="0" fillId="0" borderId="0" xfId="0" applyFont="1" applyAlignment="1">
      <alignment horizontal="left"/>
    </xf>
    <xf numFmtId="0" fontId="44" fillId="0" borderId="0" xfId="0" applyFont="1"/>
    <xf numFmtId="0" fontId="45" fillId="5" borderId="0" xfId="0" applyFont="1" applyFill="1"/>
    <xf numFmtId="0" fontId="40" fillId="6" borderId="0" xfId="0" applyFont="1" applyFill="1" applyAlignment="1">
      <alignment horizontal="center" vertical="center"/>
    </xf>
    <xf numFmtId="0" fontId="46" fillId="6" borderId="0" xfId="0" applyFont="1" applyFill="1" applyAlignment="1">
      <alignment vertical="center"/>
    </xf>
    <xf numFmtId="0" fontId="47" fillId="5" borderId="0" xfId="1" applyFont="1" applyFill="1" applyAlignment="1" applyProtection="1">
      <alignment vertical="center"/>
    </xf>
    <xf numFmtId="0" fontId="47" fillId="6" borderId="0" xfId="1" applyFont="1" applyFill="1" applyAlignment="1" applyProtection="1"/>
    <xf numFmtId="0" fontId="13" fillId="0" borderId="0" xfId="0" applyFont="1" applyAlignment="1">
      <alignment horizontal="center"/>
    </xf>
    <xf numFmtId="0" fontId="42" fillId="0" borderId="0" xfId="1" applyFont="1" applyAlignment="1" applyProtection="1">
      <alignment vertical="center"/>
    </xf>
    <xf numFmtId="0" fontId="42" fillId="0" borderId="0" xfId="1" applyFont="1" applyAlignment="1" applyProtection="1"/>
    <xf numFmtId="167" fontId="2" fillId="0" borderId="0" xfId="0" applyNumberFormat="1" applyFont="1" applyBorder="1"/>
    <xf numFmtId="170" fontId="14" fillId="0" borderId="5" xfId="0" applyNumberFormat="1" applyFont="1" applyFill="1" applyBorder="1"/>
    <xf numFmtId="0" fontId="25" fillId="4" borderId="15" xfId="0" applyFont="1" applyFill="1" applyBorder="1" applyAlignment="1">
      <alignment vertical="center"/>
    </xf>
    <xf numFmtId="0" fontId="25" fillId="4" borderId="9" xfId="0" applyNumberFormat="1" applyFont="1" applyFill="1" applyBorder="1" applyAlignment="1">
      <alignment horizontal="right" vertical="center"/>
    </xf>
    <xf numFmtId="0" fontId="25" fillId="4" borderId="11" xfId="0" applyNumberFormat="1" applyFont="1" applyFill="1" applyBorder="1" applyAlignment="1">
      <alignment horizontal="right" vertical="center"/>
    </xf>
    <xf numFmtId="0" fontId="25" fillId="4" borderId="16" xfId="0" applyFont="1" applyFill="1" applyBorder="1" applyAlignment="1">
      <alignment vertical="center"/>
    </xf>
    <xf numFmtId="2" fontId="25" fillId="4" borderId="17" xfId="0" applyNumberFormat="1" applyFont="1" applyFill="1" applyBorder="1" applyAlignment="1">
      <alignment horizontal="right" vertical="center"/>
    </xf>
    <xf numFmtId="169" fontId="14" fillId="0" borderId="5" xfId="0" applyNumberFormat="1" applyFont="1" applyFill="1" applyBorder="1"/>
    <xf numFmtId="3" fontId="14" fillId="0" borderId="5" xfId="0" applyNumberFormat="1" applyFont="1" applyBorder="1" applyAlignment="1"/>
    <xf numFmtId="0" fontId="25" fillId="4" borderId="15" xfId="0" applyFont="1" applyFill="1" applyBorder="1" applyAlignment="1">
      <alignment horizontal="left" vertical="center"/>
    </xf>
    <xf numFmtId="0" fontId="25" fillId="4" borderId="9" xfId="0" applyFont="1" applyFill="1" applyBorder="1" applyAlignment="1">
      <alignment horizontal="right" vertical="center"/>
    </xf>
    <xf numFmtId="0" fontId="25" fillId="4" borderId="11" xfId="0" applyFont="1" applyFill="1" applyBorder="1" applyAlignment="1">
      <alignment horizontal="right" vertical="center"/>
    </xf>
    <xf numFmtId="0" fontId="25" fillId="4" borderId="16" xfId="0" applyFont="1" applyFill="1" applyBorder="1" applyAlignment="1">
      <alignment horizontal="left" vertical="center"/>
    </xf>
    <xf numFmtId="165" fontId="25" fillId="4" borderId="17" xfId="0" applyNumberFormat="1" applyFont="1" applyFill="1" applyBorder="1" applyAlignment="1">
      <alignment horizontal="right" vertical="center"/>
    </xf>
    <xf numFmtId="3" fontId="14" fillId="0" borderId="5" xfId="0" applyNumberFormat="1" applyFont="1" applyFill="1" applyBorder="1"/>
    <xf numFmtId="0" fontId="25" fillId="4" borderId="16" xfId="0" applyFont="1" applyFill="1" applyBorder="1"/>
    <xf numFmtId="1" fontId="25" fillId="4" borderId="17" xfId="0" applyNumberFormat="1" applyFont="1" applyFill="1" applyBorder="1" applyAlignment="1">
      <alignment horizontal="right" vertical="center" wrapText="1" readingOrder="1"/>
    </xf>
    <xf numFmtId="3" fontId="14" fillId="0" borderId="5" xfId="0" applyNumberFormat="1" applyFont="1" applyBorder="1"/>
    <xf numFmtId="0" fontId="25" fillId="4" borderId="15"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4" borderId="9" xfId="0" applyFont="1" applyFill="1" applyBorder="1" applyAlignment="1">
      <alignment horizontal="right" vertical="center" wrapText="1"/>
    </xf>
    <xf numFmtId="0" fontId="25" fillId="4" borderId="11" xfId="0" applyFont="1" applyFill="1" applyBorder="1" applyAlignment="1">
      <alignment horizontal="right" vertical="center" wrapText="1"/>
    </xf>
    <xf numFmtId="0" fontId="25" fillId="4" borderId="16" xfId="0" applyFont="1" applyFill="1" applyBorder="1" applyAlignment="1">
      <alignment horizontal="left" vertical="center" wrapText="1"/>
    </xf>
    <xf numFmtId="0" fontId="25" fillId="4" borderId="14" xfId="0" applyFont="1" applyFill="1" applyBorder="1" applyAlignment="1">
      <alignment horizontal="left" vertical="center" wrapText="1"/>
    </xf>
    <xf numFmtId="3" fontId="25" fillId="4" borderId="17" xfId="0" applyNumberFormat="1" applyFont="1" applyFill="1" applyBorder="1" applyAlignment="1">
      <alignment horizontal="right" vertical="center" wrapText="1"/>
    </xf>
    <xf numFmtId="3" fontId="25" fillId="4" borderId="13" xfId="0" applyNumberFormat="1" applyFont="1" applyFill="1" applyBorder="1" applyAlignment="1">
      <alignment horizontal="right" vertical="center" wrapText="1"/>
    </xf>
    <xf numFmtId="0" fontId="25" fillId="4" borderId="9" xfId="0" applyNumberFormat="1" applyFont="1" applyFill="1" applyBorder="1" applyAlignment="1">
      <alignment horizontal="right" vertical="center" wrapText="1"/>
    </xf>
    <xf numFmtId="0" fontId="25" fillId="4" borderId="11" xfId="0" applyNumberFormat="1" applyFont="1" applyFill="1" applyBorder="1" applyAlignment="1">
      <alignment horizontal="right" vertical="center" wrapText="1"/>
    </xf>
    <xf numFmtId="2" fontId="25" fillId="4" borderId="17" xfId="0" applyNumberFormat="1" applyFont="1" applyFill="1" applyBorder="1" applyAlignment="1">
      <alignment horizontal="right" vertical="center" wrapText="1"/>
    </xf>
    <xf numFmtId="0" fontId="14" fillId="0" borderId="6" xfId="0" applyFont="1" applyBorder="1" applyAlignment="1"/>
    <xf numFmtId="9" fontId="14" fillId="0" borderId="5" xfId="0" applyNumberFormat="1" applyFont="1" applyBorder="1"/>
    <xf numFmtId="0" fontId="14" fillId="0" borderId="16" xfId="0" applyFont="1" applyBorder="1" applyAlignment="1"/>
    <xf numFmtId="9" fontId="14" fillId="0" borderId="17" xfId="4" applyFont="1" applyBorder="1" applyAlignment="1">
      <alignment horizontal="right" vertical="center"/>
    </xf>
    <xf numFmtId="9" fontId="14" fillId="0" borderId="13" xfId="0" applyNumberFormat="1" applyFont="1" applyBorder="1"/>
    <xf numFmtId="2" fontId="14" fillId="0" borderId="5" xfId="0" applyNumberFormat="1" applyFont="1" applyBorder="1"/>
    <xf numFmtId="3" fontId="14" fillId="0" borderId="5" xfId="0" applyNumberFormat="1" applyFont="1" applyBorder="1" applyAlignment="1">
      <alignment horizontal="right"/>
    </xf>
    <xf numFmtId="0" fontId="25" fillId="4" borderId="9" xfId="0" applyFont="1" applyFill="1" applyBorder="1" applyAlignment="1">
      <alignment horizontal="right"/>
    </xf>
    <xf numFmtId="0" fontId="25" fillId="4" borderId="11" xfId="0" applyFont="1" applyFill="1" applyBorder="1" applyAlignment="1">
      <alignment horizontal="right"/>
    </xf>
    <xf numFmtId="3" fontId="25" fillId="4" borderId="17" xfId="0" applyNumberFormat="1" applyFont="1" applyFill="1" applyBorder="1" applyAlignment="1">
      <alignment horizontal="right" vertical="center"/>
    </xf>
    <xf numFmtId="3" fontId="25" fillId="4" borderId="13" xfId="0" applyNumberFormat="1" applyFont="1" applyFill="1" applyBorder="1" applyAlignment="1">
      <alignment horizontal="right" vertical="center"/>
    </xf>
    <xf numFmtId="0" fontId="25" fillId="4" borderId="11" xfId="0" applyFont="1" applyFill="1" applyBorder="1" applyAlignment="1">
      <alignment horizontal="left" vertical="center"/>
    </xf>
    <xf numFmtId="0" fontId="25" fillId="4" borderId="13" xfId="0" applyFont="1" applyFill="1" applyBorder="1" applyAlignment="1">
      <alignment horizontal="left" vertical="center"/>
    </xf>
    <xf numFmtId="169" fontId="14" fillId="0" borderId="5" xfId="39" applyNumberFormat="1" applyFont="1" applyBorder="1" applyAlignment="1">
      <alignment horizontal="right" vertical="center"/>
    </xf>
    <xf numFmtId="0" fontId="25" fillId="4" borderId="17" xfId="0" applyFont="1" applyFill="1" applyBorder="1" applyAlignment="1">
      <alignment horizontal="right" vertical="center" wrapText="1"/>
    </xf>
    <xf numFmtId="169" fontId="25" fillId="4" borderId="13" xfId="39" applyNumberFormat="1" applyFont="1" applyFill="1" applyBorder="1" applyAlignment="1">
      <alignment horizontal="right" vertical="center" wrapText="1"/>
    </xf>
    <xf numFmtId="0" fontId="25" fillId="4" borderId="9"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14" fillId="0" borderId="18" xfId="0" applyFont="1" applyFill="1" applyBorder="1" applyAlignment="1">
      <alignment horizontal="left" vertical="center"/>
    </xf>
    <xf numFmtId="169" fontId="14" fillId="0" borderId="17" xfId="39" applyNumberFormat="1" applyFont="1" applyBorder="1" applyAlignment="1">
      <alignment horizontal="right" vertical="center"/>
    </xf>
    <xf numFmtId="169" fontId="14" fillId="0" borderId="13" xfId="39" applyNumberFormat="1" applyFont="1" applyBorder="1" applyAlignment="1">
      <alignment horizontal="right" vertical="center"/>
    </xf>
    <xf numFmtId="0" fontId="14" fillId="0" borderId="16" xfId="0" applyFont="1" applyBorder="1" applyAlignment="1">
      <alignment horizontal="left" vertical="center"/>
    </xf>
    <xf numFmtId="0" fontId="14" fillId="0" borderId="17" xfId="0" applyFont="1" applyBorder="1" applyAlignment="1">
      <alignment horizontal="right" vertical="top"/>
    </xf>
    <xf numFmtId="1" fontId="5" fillId="0" borderId="17" xfId="0" applyNumberFormat="1" applyFont="1" applyFill="1" applyBorder="1"/>
    <xf numFmtId="1" fontId="5" fillId="0" borderId="13" xfId="0" applyNumberFormat="1" applyFont="1" applyFill="1" applyBorder="1"/>
    <xf numFmtId="3" fontId="14" fillId="0" borderId="17" xfId="0" applyNumberFormat="1" applyFont="1" applyBorder="1" applyAlignment="1">
      <alignment horizontal="right" vertical="center"/>
    </xf>
    <xf numFmtId="3" fontId="14" fillId="0" borderId="17" xfId="0" applyNumberFormat="1" applyFont="1" applyFill="1" applyBorder="1" applyAlignment="1">
      <alignment horizontal="right" vertical="center"/>
    </xf>
    <xf numFmtId="3" fontId="14" fillId="0" borderId="13" xfId="0" applyNumberFormat="1" applyFont="1" applyFill="1" applyBorder="1" applyAlignment="1">
      <alignment horizontal="right" vertical="center"/>
    </xf>
    <xf numFmtId="49" fontId="25" fillId="4" borderId="10" xfId="0" applyNumberFormat="1" applyFont="1" applyFill="1" applyBorder="1" applyAlignment="1">
      <alignment horizontal="right" vertical="center" wrapText="1"/>
    </xf>
    <xf numFmtId="49" fontId="25" fillId="4" borderId="9" xfId="0" applyNumberFormat="1" applyFont="1" applyFill="1" applyBorder="1" applyAlignment="1">
      <alignment horizontal="right" vertical="center" wrapText="1"/>
    </xf>
    <xf numFmtId="49" fontId="25" fillId="4" borderId="11" xfId="0" applyNumberFormat="1" applyFont="1" applyFill="1" applyBorder="1" applyAlignment="1">
      <alignment horizontal="right" vertical="center" wrapText="1"/>
    </xf>
    <xf numFmtId="0" fontId="14" fillId="0" borderId="0" xfId="0" applyFont="1" applyBorder="1" applyAlignment="1">
      <alignment horizontal="left" vertical="center" wrapText="1"/>
    </xf>
    <xf numFmtId="1" fontId="14" fillId="0" borderId="12" xfId="0" applyNumberFormat="1" applyFont="1" applyBorder="1" applyAlignment="1">
      <alignment horizontal="left"/>
    </xf>
    <xf numFmtId="168" fontId="31" fillId="0" borderId="14" xfId="0" applyNumberFormat="1" applyFont="1" applyFill="1" applyBorder="1" applyAlignment="1">
      <alignment horizontal="right" vertical="center" wrapText="1"/>
    </xf>
    <xf numFmtId="168" fontId="31" fillId="0" borderId="17" xfId="0" applyNumberFormat="1" applyFont="1" applyFill="1" applyBorder="1" applyAlignment="1">
      <alignment horizontal="right" vertical="center" wrapText="1"/>
    </xf>
    <xf numFmtId="168" fontId="31" fillId="0" borderId="13" xfId="0" applyNumberFormat="1" applyFont="1" applyFill="1" applyBorder="1" applyAlignment="1">
      <alignment horizontal="right" vertical="center" wrapText="1"/>
    </xf>
    <xf numFmtId="1" fontId="14" fillId="0" borderId="0" xfId="0" applyNumberFormat="1" applyFont="1" applyBorder="1" applyAlignment="1">
      <alignment horizontal="left"/>
    </xf>
    <xf numFmtId="1" fontId="14" fillId="0" borderId="15" xfId="0" applyNumberFormat="1" applyFont="1" applyBorder="1" applyAlignment="1">
      <alignment horizontal="left"/>
    </xf>
    <xf numFmtId="168" fontId="32" fillId="0" borderId="5" xfId="0" applyNumberFormat="1" applyFont="1" applyFill="1" applyBorder="1" applyAlignment="1">
      <alignment horizontal="right" vertical="center" wrapText="1"/>
    </xf>
    <xf numFmtId="0" fontId="25" fillId="4" borderId="16" xfId="0" applyFont="1" applyFill="1" applyBorder="1" applyAlignment="1">
      <alignment horizontal="left" vertical="top" wrapText="1"/>
    </xf>
    <xf numFmtId="168" fontId="25" fillId="4" borderId="14" xfId="0" applyNumberFormat="1" applyFont="1" applyFill="1" applyBorder="1" applyAlignment="1">
      <alignment horizontal="right" vertical="center" wrapText="1"/>
    </xf>
    <xf numFmtId="168" fontId="14" fillId="0" borderId="5" xfId="0" applyNumberFormat="1" applyFont="1" applyFill="1" applyBorder="1" applyAlignment="1"/>
    <xf numFmtId="0" fontId="25" fillId="4" borderId="15" xfId="0" applyFont="1" applyFill="1" applyBorder="1" applyAlignment="1">
      <alignment horizontal="left" vertical="top" wrapText="1"/>
    </xf>
    <xf numFmtId="0" fontId="25" fillId="4" borderId="9" xfId="0" applyFont="1" applyFill="1" applyBorder="1" applyAlignment="1">
      <alignment horizontal="right" vertical="top" wrapText="1"/>
    </xf>
    <xf numFmtId="0" fontId="25" fillId="4" borderId="16" xfId="0" applyFont="1" applyFill="1" applyBorder="1" applyAlignment="1">
      <alignment horizontal="left" vertical="top"/>
    </xf>
    <xf numFmtId="3" fontId="25" fillId="4" borderId="17" xfId="0" applyNumberFormat="1" applyFont="1" applyFill="1" applyBorder="1" applyAlignment="1">
      <alignment horizontal="right" vertical="top"/>
    </xf>
    <xf numFmtId="0" fontId="14" fillId="0" borderId="6" xfId="2" applyFont="1" applyFill="1" applyBorder="1" applyAlignment="1">
      <alignment horizontal="left" vertical="center"/>
    </xf>
    <xf numFmtId="3" fontId="14" fillId="0" borderId="5" xfId="3" applyNumberFormat="1" applyFont="1" applyFill="1" applyBorder="1" applyAlignment="1">
      <alignment horizontal="right" vertical="center"/>
    </xf>
    <xf numFmtId="9" fontId="14" fillId="0" borderId="5" xfId="3" applyNumberFormat="1" applyFont="1" applyFill="1" applyBorder="1" applyAlignment="1">
      <alignment horizontal="right" vertical="center"/>
    </xf>
    <xf numFmtId="0" fontId="14" fillId="0" borderId="16" xfId="3" applyNumberFormat="1" applyFont="1" applyFill="1" applyBorder="1" applyAlignment="1"/>
    <xf numFmtId="9" fontId="14" fillId="0" borderId="17" xfId="3" applyNumberFormat="1" applyFont="1" applyFill="1" applyBorder="1" applyAlignment="1">
      <alignment horizontal="right" vertical="center"/>
    </xf>
    <xf numFmtId="9" fontId="14" fillId="0" borderId="13" xfId="3" applyNumberFormat="1" applyFont="1" applyFill="1" applyBorder="1" applyAlignment="1">
      <alignment horizontal="right" vertical="center"/>
    </xf>
    <xf numFmtId="165" fontId="14" fillId="0" borderId="5" xfId="0" applyNumberFormat="1" applyFont="1" applyBorder="1"/>
    <xf numFmtId="165" fontId="14" fillId="0" borderId="17" xfId="3" applyNumberFormat="1" applyFont="1" applyBorder="1" applyAlignment="1">
      <alignment horizontal="right" vertical="center"/>
    </xf>
    <xf numFmtId="0" fontId="14" fillId="0" borderId="17" xfId="0" applyFont="1" applyBorder="1"/>
    <xf numFmtId="165" fontId="14" fillId="0" borderId="17" xfId="0" applyNumberFormat="1" applyFont="1" applyBorder="1"/>
    <xf numFmtId="165" fontId="14" fillId="0" borderId="13" xfId="0" applyNumberFormat="1" applyFont="1" applyBorder="1"/>
    <xf numFmtId="168" fontId="14" fillId="2" borderId="5" xfId="3" applyNumberFormat="1" applyFont="1" applyFill="1" applyBorder="1" applyAlignment="1" applyProtection="1">
      <alignment horizontal="right" vertical="center"/>
    </xf>
    <xf numFmtId="0" fontId="14" fillId="2" borderId="16" xfId="3" applyFont="1" applyFill="1" applyBorder="1" applyAlignment="1" applyProtection="1">
      <alignment vertical="center"/>
    </xf>
    <xf numFmtId="0" fontId="14" fillId="2" borderId="17" xfId="3" applyFont="1" applyFill="1" applyBorder="1" applyAlignment="1" applyProtection="1">
      <alignment horizontal="right" vertical="center"/>
    </xf>
    <xf numFmtId="165" fontId="14" fillId="2" borderId="17" xfId="3" applyNumberFormat="1" applyFont="1" applyFill="1" applyBorder="1" applyAlignment="1" applyProtection="1">
      <alignment horizontal="right" vertical="center"/>
    </xf>
    <xf numFmtId="168" fontId="14" fillId="2" borderId="17" xfId="3" applyNumberFormat="1" applyFont="1" applyFill="1" applyBorder="1" applyAlignment="1" applyProtection="1">
      <alignment horizontal="right" vertical="center"/>
    </xf>
    <xf numFmtId="0" fontId="14" fillId="0" borderId="17" xfId="0" applyFont="1" applyBorder="1" applyAlignment="1">
      <alignment horizontal="right"/>
    </xf>
    <xf numFmtId="168" fontId="14" fillId="0" borderId="17" xfId="0" applyNumberFormat="1" applyFont="1" applyFill="1" applyBorder="1"/>
    <xf numFmtId="168" fontId="14" fillId="2" borderId="13" xfId="3" applyNumberFormat="1" applyFont="1" applyFill="1" applyBorder="1" applyAlignment="1" applyProtection="1">
      <alignment horizontal="right" vertical="center"/>
    </xf>
    <xf numFmtId="0" fontId="5" fillId="0" borderId="0" xfId="0" applyFont="1" applyAlignment="1">
      <alignment horizontal="right"/>
    </xf>
    <xf numFmtId="3" fontId="14" fillId="0" borderId="5" xfId="3" applyNumberFormat="1" applyFont="1" applyBorder="1" applyAlignment="1">
      <alignment horizontal="right" vertical="center"/>
    </xf>
    <xf numFmtId="0" fontId="25" fillId="4" borderId="10" xfId="3" applyFont="1" applyFill="1" applyBorder="1" applyAlignment="1">
      <alignment horizontal="left" vertical="center" wrapText="1"/>
    </xf>
    <xf numFmtId="3" fontId="25" fillId="4" borderId="9" xfId="3" applyNumberFormat="1" applyFont="1" applyFill="1" applyBorder="1" applyAlignment="1">
      <alignment horizontal="right" vertical="center" wrapText="1"/>
    </xf>
    <xf numFmtId="0" fontId="25" fillId="4" borderId="9" xfId="3" applyFont="1" applyFill="1" applyBorder="1" applyAlignment="1">
      <alignment horizontal="right" vertical="center" wrapText="1"/>
    </xf>
    <xf numFmtId="3" fontId="25" fillId="4" borderId="11" xfId="3" quotePrefix="1" applyNumberFormat="1" applyFont="1" applyFill="1" applyBorder="1" applyAlignment="1">
      <alignment horizontal="right" vertical="center" wrapText="1"/>
    </xf>
    <xf numFmtId="0" fontId="25" fillId="4" borderId="14" xfId="3" applyFont="1" applyFill="1" applyBorder="1" applyAlignment="1">
      <alignment horizontal="left" vertical="center" wrapText="1"/>
    </xf>
    <xf numFmtId="3" fontId="25" fillId="4" borderId="17" xfId="3" applyNumberFormat="1" applyFont="1" applyFill="1" applyBorder="1" applyAlignment="1">
      <alignment horizontal="right" vertical="center" wrapText="1"/>
    </xf>
    <xf numFmtId="0" fontId="25" fillId="4" borderId="17" xfId="3" applyFont="1" applyFill="1" applyBorder="1" applyAlignment="1">
      <alignment horizontal="right" vertical="center" wrapText="1"/>
    </xf>
    <xf numFmtId="3" fontId="25" fillId="4" borderId="13" xfId="3" applyNumberFormat="1" applyFont="1" applyFill="1" applyBorder="1" applyAlignment="1">
      <alignment horizontal="right" vertical="center" wrapText="1"/>
    </xf>
    <xf numFmtId="1" fontId="14" fillId="0" borderId="5" xfId="0" applyNumberFormat="1" applyFont="1" applyBorder="1" applyAlignment="1">
      <alignment horizontal="right" vertical="center"/>
    </xf>
    <xf numFmtId="1" fontId="25" fillId="4" borderId="17" xfId="0" applyNumberFormat="1" applyFont="1" applyFill="1" applyBorder="1" applyAlignment="1">
      <alignment horizontal="right" vertical="center"/>
    </xf>
    <xf numFmtId="1" fontId="25" fillId="4" borderId="13" xfId="0" applyNumberFormat="1" applyFont="1" applyFill="1" applyBorder="1" applyAlignment="1">
      <alignment horizontal="right" vertical="center"/>
    </xf>
    <xf numFmtId="2" fontId="14" fillId="0" borderId="5" xfId="0" applyNumberFormat="1" applyFont="1" applyFill="1" applyBorder="1" applyAlignment="1">
      <alignment horizontal="right" vertical="center"/>
    </xf>
    <xf numFmtId="0" fontId="14" fillId="0" borderId="16" xfId="0" applyFont="1" applyFill="1" applyBorder="1"/>
    <xf numFmtId="2" fontId="14" fillId="0" borderId="17" xfId="0" applyNumberFormat="1" applyFont="1" applyFill="1" applyBorder="1" applyAlignment="1">
      <alignment horizontal="right" vertical="center"/>
    </xf>
    <xf numFmtId="2" fontId="14" fillId="0" borderId="13" xfId="0" applyNumberFormat="1" applyFont="1" applyFill="1" applyBorder="1" applyAlignment="1">
      <alignment horizontal="right" vertical="center"/>
    </xf>
    <xf numFmtId="0" fontId="6" fillId="4" borderId="9" xfId="0" applyFont="1" applyFill="1" applyBorder="1" applyAlignment="1">
      <alignment horizontal="right" vertical="center"/>
    </xf>
    <xf numFmtId="2" fontId="5" fillId="0" borderId="13" xfId="0" applyNumberFormat="1" applyFont="1" applyFill="1" applyBorder="1" applyAlignment="1">
      <alignment horizontal="right" vertical="center"/>
    </xf>
    <xf numFmtId="3" fontId="14" fillId="3" borderId="5" xfId="19" applyNumberFormat="1" applyFont="1" applyFill="1" applyBorder="1"/>
    <xf numFmtId="3" fontId="14" fillId="0" borderId="17" xfId="0" applyNumberFormat="1" applyFont="1" applyBorder="1" applyAlignment="1">
      <alignment horizontal="right"/>
    </xf>
    <xf numFmtId="3" fontId="14" fillId="0" borderId="17" xfId="0" applyNumberFormat="1" applyFont="1" applyBorder="1"/>
    <xf numFmtId="3" fontId="14" fillId="0" borderId="13" xfId="0" applyNumberFormat="1" applyFont="1" applyBorder="1"/>
    <xf numFmtId="0" fontId="40" fillId="0" borderId="0" xfId="0" applyFont="1" applyFill="1" applyAlignment="1">
      <alignment horizontal="center" vertical="center"/>
    </xf>
    <xf numFmtId="169" fontId="50" fillId="0" borderId="19" xfId="39" applyNumberFormat="1" applyFont="1" applyBorder="1" applyAlignment="1">
      <alignment horizontal="right" vertical="center"/>
    </xf>
    <xf numFmtId="0" fontId="51" fillId="4" borderId="19" xfId="0" applyFont="1" applyFill="1" applyBorder="1" applyAlignment="1">
      <alignment horizontal="right" vertical="center"/>
    </xf>
    <xf numFmtId="0" fontId="25" fillId="4" borderId="0" xfId="0" applyFont="1" applyFill="1" applyBorder="1" applyAlignment="1">
      <alignment horizontal="center" vertical="center"/>
    </xf>
    <xf numFmtId="0" fontId="14" fillId="0" borderId="15" xfId="0" applyFont="1" applyBorder="1" applyAlignment="1">
      <alignment horizontal="left" vertical="center"/>
    </xf>
    <xf numFmtId="0" fontId="14" fillId="0" borderId="11" xfId="0" applyFont="1" applyFill="1" applyBorder="1" applyAlignment="1">
      <alignment horizontal="left" vertical="center"/>
    </xf>
    <xf numFmtId="0" fontId="25" fillId="4" borderId="6" xfId="0" applyFont="1" applyFill="1" applyBorder="1" applyAlignment="1">
      <alignment horizontal="left" vertical="center"/>
    </xf>
    <xf numFmtId="2" fontId="14" fillId="0" borderId="9" xfId="0" applyNumberFormat="1" applyFont="1" applyFill="1" applyBorder="1" applyAlignment="1">
      <alignment horizontal="right" vertical="center"/>
    </xf>
    <xf numFmtId="0" fontId="25" fillId="4" borderId="10" xfId="0" applyFont="1" applyFill="1" applyBorder="1" applyAlignment="1">
      <alignment horizontal="right" vertical="center"/>
    </xf>
    <xf numFmtId="2" fontId="14" fillId="0" borderId="0" xfId="0" applyNumberFormat="1" applyFont="1" applyFill="1" applyBorder="1" applyAlignment="1">
      <alignment horizontal="left" vertical="center"/>
    </xf>
    <xf numFmtId="0" fontId="14" fillId="0" borderId="5" xfId="0" applyFont="1" applyFill="1" applyBorder="1"/>
    <xf numFmtId="0" fontId="25" fillId="4" borderId="7" xfId="0" applyFont="1" applyFill="1" applyBorder="1" applyAlignment="1">
      <alignment horizontal="left" vertical="center"/>
    </xf>
    <xf numFmtId="2" fontId="14" fillId="0" borderId="6" xfId="0" applyNumberFormat="1" applyFont="1" applyFill="1" applyBorder="1" applyAlignment="1">
      <alignment horizontal="left" vertical="center"/>
    </xf>
    <xf numFmtId="0" fontId="25" fillId="4" borderId="3" xfId="0" applyFont="1" applyFill="1" applyBorder="1" applyAlignment="1">
      <alignment horizontal="right" vertical="center"/>
    </xf>
    <xf numFmtId="2" fontId="5" fillId="0" borderId="19" xfId="0" applyNumberFormat="1" applyFont="1" applyBorder="1" applyAlignment="1">
      <alignment horizontal="right" vertical="center"/>
    </xf>
    <xf numFmtId="2" fontId="5" fillId="0" borderId="19" xfId="0" applyNumberFormat="1" applyFont="1" applyBorder="1"/>
    <xf numFmtId="2" fontId="5" fillId="0" borderId="19" xfId="0" applyNumberFormat="1" applyFont="1" applyFill="1" applyBorder="1" applyAlignment="1">
      <alignment horizontal="right" vertical="center"/>
    </xf>
    <xf numFmtId="3" fontId="14" fillId="0" borderId="7" xfId="0" applyNumberFormat="1" applyFont="1" applyBorder="1" applyAlignment="1">
      <alignment horizontal="right"/>
    </xf>
    <xf numFmtId="0" fontId="25" fillId="4" borderId="7" xfId="0" applyFont="1" applyFill="1" applyBorder="1" applyAlignment="1">
      <alignment vertical="center"/>
    </xf>
    <xf numFmtId="0" fontId="14" fillId="0" borderId="5" xfId="0" applyFont="1" applyBorder="1"/>
    <xf numFmtId="0" fontId="25" fillId="4" borderId="10" xfId="0" applyNumberFormat="1" applyFont="1" applyFill="1" applyBorder="1" applyAlignment="1">
      <alignment horizontal="right" vertical="center"/>
    </xf>
    <xf numFmtId="3" fontId="14" fillId="0" borderId="7" xfId="0" applyNumberFormat="1" applyFont="1" applyBorder="1"/>
    <xf numFmtId="3" fontId="14" fillId="0" borderId="7" xfId="0" applyNumberFormat="1" applyFont="1" applyBorder="1" applyAlignment="1">
      <alignment horizontal="right" vertical="center"/>
    </xf>
    <xf numFmtId="3" fontId="25" fillId="4" borderId="14" xfId="0" applyNumberFormat="1" applyFont="1" applyFill="1" applyBorder="1" applyAlignment="1">
      <alignment vertical="center"/>
    </xf>
    <xf numFmtId="0" fontId="14" fillId="0" borderId="5" xfId="0" applyFont="1" applyBorder="1" applyAlignment="1">
      <alignment vertical="center"/>
    </xf>
    <xf numFmtId="0" fontId="14" fillId="0" borderId="7" xfId="0" applyFont="1" applyBorder="1" applyAlignment="1">
      <alignment horizontal="left" vertical="center"/>
    </xf>
    <xf numFmtId="0" fontId="25" fillId="4" borderId="5" xfId="0" applyFont="1" applyFill="1" applyBorder="1" applyAlignment="1">
      <alignment vertical="center"/>
    </xf>
    <xf numFmtId="0" fontId="6" fillId="4" borderId="10" xfId="0" applyFont="1" applyFill="1" applyBorder="1" applyAlignment="1">
      <alignment horizontal="right" vertical="center"/>
    </xf>
    <xf numFmtId="2" fontId="5" fillId="0" borderId="12" xfId="0" applyNumberFormat="1" applyFont="1" applyBorder="1" applyAlignment="1">
      <alignment horizontal="right" vertical="center"/>
    </xf>
    <xf numFmtId="0" fontId="6" fillId="4" borderId="5" xfId="0" applyFont="1" applyFill="1" applyBorder="1" applyAlignment="1">
      <alignment horizontal="left" vertical="center"/>
    </xf>
    <xf numFmtId="0" fontId="6" fillId="4" borderId="7" xfId="0" applyFont="1" applyFill="1" applyBorder="1" applyAlignment="1">
      <alignment horizontal="left" vertical="center"/>
    </xf>
    <xf numFmtId="0" fontId="5" fillId="0" borderId="5" xfId="0" applyFont="1" applyBorder="1" applyAlignment="1">
      <alignment horizontal="left" vertical="center"/>
    </xf>
    <xf numFmtId="2" fontId="5" fillId="0" borderId="7" xfId="0" applyNumberFormat="1" applyFont="1" applyBorder="1" applyAlignment="1">
      <alignment horizontal="left" vertical="center"/>
    </xf>
    <xf numFmtId="169" fontId="14" fillId="0" borderId="14" xfId="39" applyNumberFormat="1" applyFont="1" applyBorder="1" applyAlignment="1">
      <alignment horizontal="right" vertical="center"/>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1" fontId="14" fillId="0" borderId="3" xfId="0" applyNumberFormat="1" applyFont="1" applyFill="1" applyBorder="1" applyAlignment="1">
      <alignment vertical="center"/>
    </xf>
    <xf numFmtId="1" fontId="14" fillId="0" borderId="3" xfId="0" applyNumberFormat="1" applyFont="1" applyFill="1" applyBorder="1" applyAlignment="1"/>
    <xf numFmtId="1" fontId="14" fillId="0" borderId="5" xfId="0" applyNumberFormat="1" applyFont="1" applyFill="1" applyBorder="1" applyAlignment="1"/>
    <xf numFmtId="3" fontId="14" fillId="0" borderId="9" xfId="0" applyNumberFormat="1" applyFont="1" applyFill="1" applyBorder="1"/>
    <xf numFmtId="168" fontId="31" fillId="0" borderId="19" xfId="0" applyNumberFormat="1" applyFont="1" applyFill="1" applyBorder="1" applyAlignment="1">
      <alignment horizontal="right" vertical="center" wrapText="1"/>
    </xf>
    <xf numFmtId="9" fontId="14" fillId="0" borderId="9" xfId="3" applyNumberFormat="1" applyFont="1" applyFill="1" applyBorder="1" applyAlignment="1">
      <alignment horizontal="right" vertical="center"/>
    </xf>
    <xf numFmtId="0" fontId="25" fillId="4" borderId="11" xfId="0" applyFont="1" applyFill="1" applyBorder="1" applyAlignment="1">
      <alignment horizontal="right"/>
    </xf>
    <xf numFmtId="3" fontId="14" fillId="0" borderId="5" xfId="0" applyNumberFormat="1" applyFont="1" applyBorder="1" applyAlignment="1">
      <alignment horizontal="right"/>
    </xf>
    <xf numFmtId="3" fontId="25" fillId="4" borderId="13" xfId="0" applyNumberFormat="1" applyFont="1" applyFill="1" applyBorder="1" applyAlignment="1">
      <alignment horizontal="right" vertical="center"/>
    </xf>
    <xf numFmtId="2" fontId="0" fillId="0" borderId="0" xfId="0" applyNumberFormat="1" applyFill="1"/>
    <xf numFmtId="0" fontId="54" fillId="4" borderId="9" xfId="0" applyFont="1" applyFill="1" applyBorder="1" applyAlignment="1">
      <alignment horizontal="right" vertical="center"/>
    </xf>
    <xf numFmtId="168" fontId="55" fillId="2" borderId="9" xfId="3" applyNumberFormat="1" applyFont="1" applyFill="1" applyBorder="1" applyAlignment="1" applyProtection="1">
      <alignment horizontal="right" vertical="center"/>
    </xf>
    <xf numFmtId="168" fontId="55" fillId="2" borderId="17" xfId="3" applyNumberFormat="1" applyFont="1" applyFill="1" applyBorder="1" applyAlignment="1" applyProtection="1">
      <alignment horizontal="right" vertical="center"/>
    </xf>
    <xf numFmtId="49" fontId="54" fillId="4" borderId="9" xfId="0" applyNumberFormat="1" applyFont="1" applyFill="1" applyBorder="1" applyAlignment="1">
      <alignment horizontal="right" vertical="center" wrapText="1"/>
    </xf>
    <xf numFmtId="0" fontId="55" fillId="0" borderId="9" xfId="0" applyFont="1" applyBorder="1"/>
    <xf numFmtId="0" fontId="55" fillId="0" borderId="17" xfId="0" applyFont="1" applyBorder="1"/>
    <xf numFmtId="169" fontId="55" fillId="0" borderId="19" xfId="39" applyNumberFormat="1" applyFont="1" applyBorder="1" applyAlignment="1">
      <alignment horizontal="right" vertical="center"/>
    </xf>
    <xf numFmtId="0" fontId="54" fillId="4" borderId="19" xfId="0" applyFont="1" applyFill="1" applyBorder="1" applyAlignment="1">
      <alignment horizontal="right" vertical="center"/>
    </xf>
    <xf numFmtId="0" fontId="25" fillId="4" borderId="13" xfId="0" applyFont="1" applyFill="1" applyBorder="1" applyAlignment="1">
      <alignment horizontal="left" vertical="center" wrapText="1"/>
    </xf>
    <xf numFmtId="0" fontId="14" fillId="0" borderId="4" xfId="0" applyFont="1" applyFill="1" applyBorder="1" applyAlignment="1">
      <alignment horizontal="left" vertical="center"/>
    </xf>
    <xf numFmtId="169" fontId="14" fillId="0" borderId="5" xfId="39" applyNumberFormat="1" applyFont="1" applyFill="1" applyBorder="1" applyAlignment="1">
      <alignment horizontal="right" vertical="center"/>
    </xf>
    <xf numFmtId="0" fontId="14" fillId="0" borderId="2" xfId="0" applyFont="1" applyFill="1" applyBorder="1" applyAlignment="1">
      <alignment horizontal="left" vertical="center"/>
    </xf>
    <xf numFmtId="0" fontId="14" fillId="0" borderId="8" xfId="0" applyFont="1" applyFill="1" applyBorder="1" applyAlignment="1">
      <alignment horizontal="left" vertical="center"/>
    </xf>
    <xf numFmtId="0" fontId="56" fillId="0" borderId="0" xfId="41" applyBorder="1" applyAlignment="1">
      <alignment horizontal="left" vertical="center"/>
    </xf>
    <xf numFmtId="0" fontId="56" fillId="0" borderId="0" xfId="41" applyBorder="1"/>
    <xf numFmtId="0" fontId="25" fillId="0" borderId="0" xfId="42" applyBorder="1"/>
    <xf numFmtId="0" fontId="56" fillId="0" borderId="0" xfId="41" applyFill="1" applyBorder="1" applyAlignment="1">
      <alignment horizontal="left" vertical="top"/>
    </xf>
    <xf numFmtId="0" fontId="56" fillId="0" borderId="0" xfId="41" applyFill="1" applyBorder="1" applyAlignment="1">
      <alignment vertical="center"/>
    </xf>
    <xf numFmtId="0" fontId="25" fillId="4" borderId="0" xfId="0" applyFont="1" applyFill="1" applyBorder="1" applyAlignment="1">
      <alignment horizontal="left" vertical="center"/>
    </xf>
    <xf numFmtId="0" fontId="57" fillId="0" borderId="22" xfId="0" applyFont="1" applyBorder="1" applyAlignment="1">
      <alignment horizontal="left" vertical="center"/>
    </xf>
    <xf numFmtId="2" fontId="57" fillId="0" borderId="12" xfId="0" applyNumberFormat="1" applyFont="1" applyBorder="1" applyAlignment="1">
      <alignment horizontal="left" vertical="center"/>
    </xf>
    <xf numFmtId="2" fontId="57" fillId="0" borderId="19" xfId="0" applyNumberFormat="1" applyFont="1" applyBorder="1" applyAlignment="1">
      <alignment horizontal="right" vertical="center"/>
    </xf>
    <xf numFmtId="2" fontId="57" fillId="0" borderId="19" xfId="0" applyNumberFormat="1" applyFont="1" applyFill="1" applyBorder="1" applyAlignment="1">
      <alignment horizontal="right" vertical="center"/>
    </xf>
    <xf numFmtId="2" fontId="57" fillId="0" borderId="19" xfId="0" applyNumberFormat="1" applyFont="1" applyFill="1" applyBorder="1"/>
    <xf numFmtId="2" fontId="57" fillId="0" borderId="19" xfId="0" applyNumberFormat="1" applyFont="1" applyBorder="1"/>
    <xf numFmtId="2" fontId="57" fillId="0" borderId="13" xfId="0" applyNumberFormat="1" applyFont="1" applyFill="1" applyBorder="1" applyAlignment="1">
      <alignment horizontal="right" vertical="center"/>
    </xf>
    <xf numFmtId="9" fontId="14" fillId="0" borderId="0" xfId="3" applyNumberFormat="1" applyFont="1" applyFill="1" applyBorder="1" applyAlignment="1">
      <alignment horizontal="right" vertical="center"/>
    </xf>
    <xf numFmtId="0" fontId="0" fillId="0" borderId="0" xfId="0" applyBorder="1"/>
    <xf numFmtId="0" fontId="14" fillId="4" borderId="15" xfId="0" applyFont="1" applyFill="1" applyBorder="1" applyAlignment="1">
      <alignment horizontal="left" vertical="center"/>
    </xf>
    <xf numFmtId="0" fontId="25" fillId="4" borderId="5" xfId="0" applyFont="1" applyFill="1" applyBorder="1" applyAlignment="1">
      <alignment horizontal="left" vertical="center"/>
    </xf>
    <xf numFmtId="49" fontId="25" fillId="4" borderId="15" xfId="0" applyNumberFormat="1" applyFont="1" applyFill="1" applyBorder="1" applyAlignment="1">
      <alignment horizontal="left" vertical="center" wrapText="1"/>
    </xf>
    <xf numFmtId="49" fontId="25" fillId="4" borderId="15" xfId="0" applyNumberFormat="1" applyFont="1" applyFill="1" applyBorder="1" applyAlignment="1">
      <alignment horizontal="left" vertical="center"/>
    </xf>
    <xf numFmtId="0" fontId="6" fillId="4" borderId="0" xfId="0" applyFont="1" applyFill="1" applyBorder="1" applyAlignment="1">
      <alignment horizontal="left" vertical="center" wrapText="1"/>
    </xf>
    <xf numFmtId="0" fontId="6" fillId="4" borderId="3" xfId="0" applyNumberFormat="1" applyFont="1" applyFill="1" applyBorder="1" applyAlignment="1">
      <alignment horizontal="right" vertical="center" wrapText="1"/>
    </xf>
    <xf numFmtId="3" fontId="5" fillId="0" borderId="3" xfId="0" applyNumberFormat="1" applyFont="1" applyBorder="1" applyAlignment="1">
      <alignment horizontal="right"/>
    </xf>
    <xf numFmtId="3" fontId="5" fillId="0" borderId="3" xfId="3" applyNumberFormat="1" applyFont="1" applyFill="1" applyBorder="1" applyAlignment="1" applyProtection="1">
      <alignment horizontal="right"/>
    </xf>
    <xf numFmtId="3" fontId="5" fillId="0" borderId="3" xfId="0" applyNumberFormat="1" applyFont="1" applyFill="1" applyBorder="1" applyAlignment="1">
      <alignment horizontal="right" vertical="center"/>
    </xf>
    <xf numFmtId="0" fontId="58" fillId="5" borderId="0" xfId="1" applyFont="1" applyFill="1" applyAlignment="1" applyProtection="1">
      <alignment horizontal="left" vertical="center"/>
    </xf>
    <xf numFmtId="0" fontId="17" fillId="0" borderId="0" xfId="44" applyFont="1"/>
    <xf numFmtId="0" fontId="17" fillId="0" borderId="0" xfId="45" applyFont="1" applyAlignment="1">
      <alignment vertical="top" wrapText="1"/>
    </xf>
    <xf numFmtId="0" fontId="61" fillId="0" borderId="0" xfId="44"/>
    <xf numFmtId="0" fontId="65" fillId="0" borderId="0" xfId="47" applyFont="1" applyAlignment="1">
      <alignment wrapText="1"/>
    </xf>
    <xf numFmtId="0" fontId="17" fillId="0" borderId="0" xfId="45" applyFont="1" applyAlignment="1">
      <alignment wrapText="1"/>
    </xf>
    <xf numFmtId="0" fontId="17" fillId="0" borderId="0" xfId="45" applyFont="1" applyFill="1"/>
    <xf numFmtId="0" fontId="66" fillId="0" borderId="0" xfId="47" applyFont="1"/>
    <xf numFmtId="0" fontId="17" fillId="0" borderId="0" xfId="45" applyFont="1" applyFill="1" applyAlignment="1">
      <alignment wrapText="1"/>
    </xf>
    <xf numFmtId="0" fontId="17" fillId="0" borderId="0" xfId="44" applyFont="1" applyAlignment="1">
      <alignment horizontal="left" vertical="top" wrapText="1"/>
    </xf>
    <xf numFmtId="0" fontId="17" fillId="0" borderId="0" xfId="44" applyFont="1" applyAlignment="1">
      <alignment wrapText="1"/>
    </xf>
    <xf numFmtId="0" fontId="60" fillId="0" borderId="0" xfId="43" applyFont="1" applyAlignment="1">
      <alignment vertical="center" wrapText="1"/>
    </xf>
    <xf numFmtId="0" fontId="67" fillId="0" borderId="0" xfId="1" applyFont="1" applyAlignment="1" applyProtection="1"/>
  </cellXfs>
  <cellStyles count="48">
    <cellStyle name="]_x000d__x000a_Zoomed=1_x000d__x000a_Row=0_x000d__x000a_Column=0_x000d__x000a_Height=0_x000d__x000a_Width=0_x000d__x000a_FontName=FoxFont_x000d__x000a_FontStyle=0_x000d__x000a_FontSize=9_x000d__x000a_PrtFontName=FoxPrin" xfId="5" xr:uid="{00000000-0005-0000-0000-000000000000}"/>
    <cellStyle name="Comma" xfId="39" builtinId="3"/>
    <cellStyle name="Comma 2" xfId="6" xr:uid="{00000000-0005-0000-0000-000002000000}"/>
    <cellStyle name="Comma 2 2" xfId="7" xr:uid="{00000000-0005-0000-0000-000003000000}"/>
    <cellStyle name="Comma 2 3" xfId="8" xr:uid="{00000000-0005-0000-0000-000004000000}"/>
    <cellStyle name="Comma 3" xfId="9" xr:uid="{00000000-0005-0000-0000-000005000000}"/>
    <cellStyle name="Comma 4" xfId="10" xr:uid="{00000000-0005-0000-0000-000006000000}"/>
    <cellStyle name="Comma 5" xfId="11" xr:uid="{00000000-0005-0000-0000-000007000000}"/>
    <cellStyle name="Comma 6" xfId="12" xr:uid="{00000000-0005-0000-0000-000008000000}"/>
    <cellStyle name="Heading 1" xfId="41" builtinId="16" customBuiltin="1"/>
    <cellStyle name="Heading 1 2" xfId="43" xr:uid="{AA3253E1-FAB0-4ACB-8C9A-737FB3734069}"/>
    <cellStyle name="Heading 2" xfId="42" builtinId="17" customBuiltin="1"/>
    <cellStyle name="Heading 2 2" xfId="47" xr:uid="{E53D2CDC-F203-420E-B43E-DD88AFFC3987}"/>
    <cellStyle name="Hyperlink" xfId="1" builtinId="8"/>
    <cellStyle name="Hyperlink 2" xfId="37" xr:uid="{00000000-0005-0000-0000-00000A000000}"/>
    <cellStyle name="Hyperlink 3" xfId="46" xr:uid="{FB0E41A2-BE75-4EF6-8B19-26C59E4DC4C1}"/>
    <cellStyle name="Normal" xfId="0" builtinId="0"/>
    <cellStyle name="Normal 10" xfId="13" xr:uid="{00000000-0005-0000-0000-00000C000000}"/>
    <cellStyle name="Normal 11" xfId="14" xr:uid="{00000000-0005-0000-0000-00000D000000}"/>
    <cellStyle name="Normal 12" xfId="15" xr:uid="{00000000-0005-0000-0000-00000E000000}"/>
    <cellStyle name="Normal 13" xfId="16" xr:uid="{00000000-0005-0000-0000-00000F000000}"/>
    <cellStyle name="Normal 14" xfId="17" xr:uid="{00000000-0005-0000-0000-000010000000}"/>
    <cellStyle name="Normal 15" xfId="18" xr:uid="{00000000-0005-0000-0000-000011000000}"/>
    <cellStyle name="Normal 16" xfId="36" xr:uid="{00000000-0005-0000-0000-000012000000}"/>
    <cellStyle name="Normal 17" xfId="44" xr:uid="{4F521B11-A6B3-4363-BE28-3D36400C706E}"/>
    <cellStyle name="Normal 2" xfId="3" xr:uid="{00000000-0005-0000-0000-000013000000}"/>
    <cellStyle name="Normal 2 2" xfId="19" xr:uid="{00000000-0005-0000-0000-000014000000}"/>
    <cellStyle name="Normal 2 3" xfId="20" xr:uid="{00000000-0005-0000-0000-000015000000}"/>
    <cellStyle name="Normal 2 4" xfId="21" xr:uid="{00000000-0005-0000-0000-000016000000}"/>
    <cellStyle name="Normal 2 5" xfId="22" xr:uid="{00000000-0005-0000-0000-000017000000}"/>
    <cellStyle name="Normal 2 6" xfId="38" xr:uid="{00000000-0005-0000-0000-000018000000}"/>
    <cellStyle name="Normal 3" xfId="2" xr:uid="{00000000-0005-0000-0000-000019000000}"/>
    <cellStyle name="Normal 3 2" xfId="23" xr:uid="{00000000-0005-0000-0000-00001A000000}"/>
    <cellStyle name="Normal 3 3" xfId="24" xr:uid="{00000000-0005-0000-0000-00001B000000}"/>
    <cellStyle name="Normal 4" xfId="25" xr:uid="{00000000-0005-0000-0000-00001C000000}"/>
    <cellStyle name="Normal 4 2" xfId="26" xr:uid="{00000000-0005-0000-0000-00001D000000}"/>
    <cellStyle name="Normal 4 3" xfId="27" xr:uid="{00000000-0005-0000-0000-00001E000000}"/>
    <cellStyle name="Normal 5" xfId="28" xr:uid="{00000000-0005-0000-0000-00001F000000}"/>
    <cellStyle name="Normal 6" xfId="29" xr:uid="{00000000-0005-0000-0000-000020000000}"/>
    <cellStyle name="Normal 7" xfId="30" xr:uid="{00000000-0005-0000-0000-000021000000}"/>
    <cellStyle name="Normal 8" xfId="31" xr:uid="{00000000-0005-0000-0000-000022000000}"/>
    <cellStyle name="Normal 9" xfId="32" xr:uid="{00000000-0005-0000-0000-000023000000}"/>
    <cellStyle name="Normal_T4" xfId="40" xr:uid="{00000000-0005-0000-0000-000024000000}"/>
    <cellStyle name="Paragraph Han" xfId="45" xr:uid="{2FBF3970-CD96-46C4-9C7E-7892105EA62B}"/>
    <cellStyle name="Percent" xfId="4" builtinId="5"/>
    <cellStyle name="Percent 2" xfId="33" xr:uid="{00000000-0005-0000-0000-000026000000}"/>
    <cellStyle name="Percent 2 2" xfId="34" xr:uid="{00000000-0005-0000-0000-000027000000}"/>
    <cellStyle name="Percent 2 3" xfId="35" xr:uid="{00000000-0005-0000-0000-000028000000}"/>
  </cellStyles>
  <dxfs count="456">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2" formatCode="0.00"/>
      <alignment horizontal="left"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alignment horizontal="left"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3" formatCode="#,##0"/>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left" vertical="top"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scheme val="minor"/>
      </font>
      <alignment horizontal="left" vertical="top" textRotation="0" wrapText="1" indent="0" justifyLastLine="0" shrinkToFit="0" readingOrder="0"/>
      <border diagonalUp="0" diagonalDown="0">
        <left style="thin">
          <color indexed="64"/>
        </left>
        <right/>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numFmt numFmtId="0" formatCode="General"/>
      <fill>
        <patternFill patternType="solid">
          <fgColor indexed="64"/>
          <bgColor theme="0" tint="-0.249977111117893"/>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general" vertical="center"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right"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border diagonalUp="0" diagonalDown="0" outline="0">
        <left/>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scheme val="minor"/>
      </font>
      <numFmt numFmtId="1" formatCode="0"/>
      <alignment horizontal="left" vertical="bottom" textRotation="0" wrapText="0" indent="0" justifyLastLine="0" shrinkToFit="0" readingOrder="0"/>
      <border diagonalUp="0" diagonalDown="0">
        <left/>
        <right/>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 formatCode="0"/>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69" formatCode="_-* #,##0_-;\-* #,##0_-;_-* &quot;-&quot;??_-;_-@_-"/>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border diagonalUp="0" diagonalDown="0">
        <left style="thin">
          <color theme="3"/>
        </left>
        <right/>
        <top style="thin">
          <color theme="3"/>
        </top>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style="thin">
          <color theme="0"/>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theme="3"/>
        </left>
        <right/>
        <top style="thin">
          <color theme="3"/>
        </top>
        <bottom style="thin">
          <color theme="3"/>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general"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Calibri"/>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auto="1"/>
        <name val="Calibri"/>
        <scheme val="minor"/>
      </font>
    </dxf>
  </dxfs>
  <tableStyles count="0" defaultTableStyle="TableStyleLight8" defaultPivotStyle="PivotStyleLight16"/>
  <colors>
    <mruColors>
      <color rgb="FF0563C1"/>
      <color rgb="FF1F497D"/>
      <color rgb="FF4A7EBB"/>
      <color rgb="FF08519C"/>
      <color rgb="FF272558"/>
      <color rgb="FF17375E"/>
      <color rgb="FF3182BD"/>
      <color rgb="FF6BAED6"/>
      <color rgb="FFC0504D"/>
      <color rgb="FFA7C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0000000}" name="Contents" displayName="Contents" ref="A7:C39" totalsRowShown="0" headerRowDxfId="455" dataDxfId="454">
  <autoFilter ref="A7:C39" xr:uid="{00000000-0009-0000-0100-00002A000000}">
    <filterColumn colId="0" hiddenButton="1"/>
    <filterColumn colId="1" hiddenButton="1"/>
    <filterColumn colId="2" hiddenButton="1"/>
  </autoFilter>
  <tableColumns count="3">
    <tableColumn id="1" xr3:uid="{00000000-0010-0000-0000-000001000000}" name="Indicator" dataDxfId="453"/>
    <tableColumn id="2" xr3:uid="{00000000-0010-0000-0000-000002000000}" name="Theme" dataDxfId="452"/>
    <tableColumn id="3" xr3:uid="{00000000-0010-0000-0000-000003000000}" name="Indicator name" dataDxfId="451"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e3.4.2" displayName="Table3.4.2" ref="A15:I18" totalsRowShown="0" headerRowDxfId="390" headerRowBorderDxfId="389" tableBorderDxfId="388" totalsRowBorderDxfId="387">
  <autoFilter ref="A15:I18"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900-000001000000}" name="Grant Type"/>
    <tableColumn id="2" xr3:uid="{00000000-0010-0000-0900-000002000000}" name="2014/15"/>
    <tableColumn id="3" xr3:uid="{00000000-0010-0000-0900-000003000000}" name="2015/16"/>
    <tableColumn id="4" xr3:uid="{00000000-0010-0000-0900-000004000000}" name="2016/17"/>
    <tableColumn id="5" xr3:uid="{00000000-0010-0000-0900-000005000000}" name="2017/18"/>
    <tableColumn id="6" xr3:uid="{00000000-0010-0000-0900-000006000000}" name="2018/19"/>
    <tableColumn id="7" xr3:uid="{00000000-0010-0000-0900-000007000000}" name="2019/20"/>
    <tableColumn id="8" xr3:uid="{00000000-0010-0000-0900-000008000000}" name="2020/21"/>
    <tableColumn id="9" xr3:uid="{0A581BC7-5630-4A1C-A1EF-5BFB898B99CC}" name="2021/22"/>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Table3.5" displayName="Table3.5" ref="A6:F12" totalsRowShown="0" headerRowDxfId="386" dataDxfId="384" headerRowBorderDxfId="385" tableBorderDxfId="383" dataCellStyle="Percent">
  <autoFilter ref="A6:F12" xr:uid="{00000000-0009-0000-0100-00001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A00-000001000000}" name="Heating Type" dataDxfId="382"/>
    <tableColumn id="2" xr3:uid="{00000000-0010-0000-0A00-000002000000}" name="2004" dataDxfId="381" dataCellStyle="Percent"/>
    <tableColumn id="3" xr3:uid="{00000000-0010-0000-0A00-000003000000}" name="2006" dataDxfId="380" dataCellStyle="Percent"/>
    <tableColumn id="4" xr3:uid="{00000000-0010-0000-0A00-000004000000}" name="2009" dataDxfId="379" dataCellStyle="Percent"/>
    <tableColumn id="5" xr3:uid="{00000000-0010-0000-0A00-000005000000}" name="2011"/>
    <tableColumn id="6" xr3:uid="{00000000-0010-0000-0A00-000006000000}" name="2016" dataDxfId="378"/>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Table3.6.2" displayName="Table3.6.2" ref="A16:E21" totalsRowShown="0" headerRowDxfId="377" dataDxfId="375" headerRowBorderDxfId="376" tableBorderDxfId="374" totalsRowBorderDxfId="373">
  <autoFilter ref="A16:E21" xr:uid="{00000000-0009-0000-0100-000014000000}">
    <filterColumn colId="0" hiddenButton="1"/>
    <filterColumn colId="1" hiddenButton="1"/>
    <filterColumn colId="2" hiddenButton="1"/>
    <filterColumn colId="3" hiddenButton="1"/>
    <filterColumn colId="4" hiddenButton="1"/>
  </autoFilter>
  <tableColumns count="5">
    <tableColumn id="1" xr3:uid="{00000000-0010-0000-0B00-000001000000}" name="Installation Type" dataDxfId="372"/>
    <tableColumn id="2" xr3:uid="{00000000-0010-0000-0B00-000002000000}" name="2012/13" dataDxfId="371"/>
    <tableColumn id="3" xr3:uid="{00000000-0010-0000-0B00-000003000000}" name="2013/14" dataDxfId="370"/>
    <tableColumn id="4" xr3:uid="{00000000-0010-0000-0B00-000004000000}" name="2014/15" dataDxfId="369"/>
    <tableColumn id="5" xr3:uid="{00000000-0010-0000-0B00-000005000000}" name="2015/16" dataDxfId="368" dataCellStyle="Comma"/>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able21" displayName="Table21" ref="A25:I26" totalsRowShown="0" headerRowDxfId="367" dataDxfId="365" headerRowBorderDxfId="366" tableBorderDxfId="364" totalsRowBorderDxfId="363" dataCellStyle="Comma">
  <autoFilter ref="A25:I26"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C00-000001000000}" name="Indicator variable" dataDxfId="362"/>
    <tableColumn id="2" xr3:uid="{00000000-0010-0000-0C00-000002000000}" name="Oil" dataDxfId="361" dataCellStyle="Comma"/>
    <tableColumn id="3" xr3:uid="{00000000-0010-0000-0C00-000003000000}" name="Natural Gas" dataDxfId="360" dataCellStyle="Comma"/>
    <tableColumn id="4" xr3:uid="{00000000-0010-0000-0C00-000004000000}" name="Electricity" dataDxfId="359" dataCellStyle="Comma"/>
    <tableColumn id="5" xr3:uid="{00000000-0010-0000-0C00-000005000000}" name="Coal" dataDxfId="358" dataCellStyle="Comma"/>
    <tableColumn id="6" xr3:uid="{00000000-0010-0000-0C00-000006000000}" name="LPG" dataDxfId="357" dataCellStyle="Comma"/>
    <tableColumn id="7" xr3:uid="{00000000-0010-0000-0C00-000007000000}" name="Renewables" dataDxfId="356" dataCellStyle="Comma"/>
    <tableColumn id="8" xr3:uid="{00000000-0010-0000-0C00-000008000000}" name="Not Obtained " dataDxfId="355" dataCellStyle="Comma"/>
    <tableColumn id="9" xr3:uid="{00000000-0010-0000-0C00-000009000000}" name="Total " dataDxfId="354" dataCellStyle="Comma"/>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C243C2-D412-46BF-B369-1AC82459AB9C}" name="Table3.6.1" displayName="Table3.6.1" ref="A7:E12" totalsRowShown="0" headerRowDxfId="353" dataDxfId="351" headerRowBorderDxfId="352" tableBorderDxfId="350">
  <tableColumns count="5">
    <tableColumn id="1" xr3:uid="{0815CC7A-A966-4D71-86DD-20933BFF3A91}" name="Installation Type" dataDxfId="349"/>
    <tableColumn id="2" xr3:uid="{4999AD3F-0933-44ED-84DD-C9A81AC3A26B}" name="2012/13" dataDxfId="348"/>
    <tableColumn id="3" xr3:uid="{9915D668-E3DC-4967-843A-D76301FC442A}" name="2013/14" dataDxfId="347"/>
    <tableColumn id="4" xr3:uid="{96F78509-ED42-4983-AB27-A0038C33D877}" name="2014/15" dataDxfId="346"/>
    <tableColumn id="5" xr3:uid="{B9CD7EEF-7A40-4521-92C9-11FF8B66C162}" name="2015/16" dataDxfId="345" dataCellStyle="Comma"/>
  </tableColumns>
  <tableStyleInfo name="TableStyleLight8"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Table4.1" displayName="Table4.1" ref="A6:J7" totalsRowShown="0" headerRowDxfId="344" headerRowBorderDxfId="343" tableBorderDxfId="342" totalsRowBorderDxfId="341">
  <autoFilter ref="A6:J7"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D00-000001000000}" name="Indicator variable" dataDxfId="340"/>
    <tableColumn id="2" xr3:uid="{00000000-0010-0000-0D00-000002000000}" name="2010/11" dataDxfId="339"/>
    <tableColumn id="3" xr3:uid="{00000000-0010-0000-0D00-000003000000}" name="2011/12" dataDxfId="338"/>
    <tableColumn id="4" xr3:uid="{00000000-0010-0000-0D00-000004000000}" name="2012/13" dataDxfId="337"/>
    <tableColumn id="5" xr3:uid="{00000000-0010-0000-0D00-000005000000}" name="2013/14" dataDxfId="336"/>
    <tableColumn id="6" xr3:uid="{00000000-0010-0000-0D00-000006000000}" name="2014/15" dataDxfId="335"/>
    <tableColumn id="7" xr3:uid="{00000000-0010-0000-0D00-000007000000}" name="2015/16" dataDxfId="334"/>
    <tableColumn id="8" xr3:uid="{00000000-0010-0000-0D00-000008000000}" name="2016/17" dataDxfId="333"/>
    <tableColumn id="9" xr3:uid="{00000000-0010-0000-0D00-000009000000}" name="2017/18" dataDxfId="332"/>
    <tableColumn id="10" xr3:uid="{00000000-0010-0000-0D00-00000A000000}" name="2018/19" dataDxfId="331"/>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Table4.2" displayName="Table4.2" ref="A6:K7" totalsRowShown="0" headerRowDxfId="330" headerRowBorderDxfId="329" tableBorderDxfId="328" totalsRowBorderDxfId="327">
  <autoFilter ref="A6:K7"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E00-000001000000}" name="Indicator variable" dataDxfId="326"/>
    <tableColumn id="2" xr3:uid="{00000000-0010-0000-0E00-000002000000}" name="Units" dataDxfId="325"/>
    <tableColumn id="3" xr3:uid="{00000000-0010-0000-0E00-000003000000}" name="2010/11" dataDxfId="324"/>
    <tableColumn id="4" xr3:uid="{00000000-0010-0000-0E00-000004000000}" name="2011/12" dataDxfId="323"/>
    <tableColumn id="5" xr3:uid="{00000000-0010-0000-0E00-000005000000}" name="2012/13" dataDxfId="322"/>
    <tableColumn id="6" xr3:uid="{00000000-0010-0000-0E00-000006000000}" name="2013/14" dataDxfId="321"/>
    <tableColumn id="7" xr3:uid="{00000000-0010-0000-0E00-000007000000}" name="2014/15" dataDxfId="320"/>
    <tableColumn id="8" xr3:uid="{00000000-0010-0000-0E00-000008000000}" name="2015/16" dataDxfId="319"/>
    <tableColumn id="9" xr3:uid="{00000000-0010-0000-0E00-000009000000}" name="2016/17" dataDxfId="318"/>
    <tableColumn id="10" xr3:uid="{00000000-0010-0000-0E00-00000A000000}" name="2017/18" dataDxfId="317"/>
    <tableColumn id="11" xr3:uid="{00000000-0010-0000-0E00-00000B000000}" name="2018/19" dataDxfId="316"/>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Table5.1.1" displayName="Table5.1.1" ref="A8:J9" totalsRowShown="0" headerRowDxfId="315" dataDxfId="313" headerRowBorderDxfId="314" tableBorderDxfId="312">
  <tableColumns count="10">
    <tableColumn id="1" xr3:uid="{00000000-0010-0000-0F00-000001000000}" name="Indicator variable" dataDxfId="311"/>
    <tableColumn id="2" xr3:uid="{00000000-0010-0000-0F00-000002000000}" name="Units" dataDxfId="310"/>
    <tableColumn id="3" xr3:uid="{00000000-0010-0000-0F00-000003000000}" name="2014" dataDxfId="309"/>
    <tableColumn id="4" xr3:uid="{00000000-0010-0000-0F00-000004000000}" name="2015" dataDxfId="308"/>
    <tableColumn id="5" xr3:uid="{00000000-0010-0000-0F00-000005000000}" name="2016" dataDxfId="307"/>
    <tableColumn id="6" xr3:uid="{00000000-0010-0000-0F00-000006000000}" name="2017[b]" dataDxfId="306"/>
    <tableColumn id="7" xr3:uid="{00000000-0010-0000-0F00-000007000000}" name="2018[b]" dataDxfId="305"/>
    <tableColumn id="8" xr3:uid="{00000000-0010-0000-0F00-000008000000}" name="2019[b]" dataDxfId="304"/>
    <tableColumn id="9" xr3:uid="{00000000-0010-0000-0F00-000009000000}" name="2020[b]" dataDxfId="303"/>
    <tableColumn id="10" xr3:uid="{00000000-0010-0000-0F00-00000A000000}" name="2021[b]" dataDxfId="302"/>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Table5.1.2" displayName="Table5.1.2" ref="A13:J19" totalsRowShown="0" headerRowDxfId="301" dataDxfId="299" headerRowBorderDxfId="300" tableBorderDxfId="298">
  <tableColumns count="10">
    <tableColumn id="1" xr3:uid="{00000000-0010-0000-1000-000001000000}" name="Emission ranges" dataDxfId="297"/>
    <tableColumn id="2" xr3:uid="{00000000-0010-0000-1000-000002000000}" name="Units" dataDxfId="296"/>
    <tableColumn id="3" xr3:uid="{00000000-0010-0000-1000-000003000000}" name="2014" dataDxfId="295"/>
    <tableColumn id="4" xr3:uid="{00000000-0010-0000-1000-000004000000}" name="2015" dataDxfId="294"/>
    <tableColumn id="5" xr3:uid="{00000000-0010-0000-1000-000005000000}" name="2016" dataDxfId="293"/>
    <tableColumn id="6" xr3:uid="{00000000-0010-0000-1000-000006000000}" name="2017[b]" dataDxfId="292"/>
    <tableColumn id="7" xr3:uid="{00000000-0010-0000-1000-000007000000}" name="2018[b]" dataDxfId="291"/>
    <tableColumn id="8" xr3:uid="{00000000-0010-0000-1000-000008000000}" name="2019[b]" dataDxfId="290"/>
    <tableColumn id="9" xr3:uid="{00000000-0010-0000-1000-000009000000}" name="2020[b]" dataDxfId="289"/>
    <tableColumn id="10" xr3:uid="{00000000-0010-0000-1000-00000A000000}" name="2021[b]" dataDxfId="288"/>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Table5.2" displayName="Table5.2" ref="A8:O12" totalsRowCount="1" headerRowDxfId="287" headerRowBorderDxfId="286" tableBorderDxfId="285" totalsRowBorderDxfId="284">
  <tableColumns count="15">
    <tableColumn id="1" xr3:uid="{00000000-0010-0000-1100-000001000000}" name="Indicator varibale"/>
    <tableColumn id="2" xr3:uid="{00000000-0010-0000-1100-000002000000}" name="Unit"/>
    <tableColumn id="3" xr3:uid="{00000000-0010-0000-1100-000003000000}" name="2008"/>
    <tableColumn id="4" xr3:uid="{00000000-0010-0000-1100-000004000000}" name="2009"/>
    <tableColumn id="5" xr3:uid="{00000000-0010-0000-1100-000005000000}" name="2010"/>
    <tableColumn id="6" xr3:uid="{00000000-0010-0000-1100-000006000000}" name="2011"/>
    <tableColumn id="7" xr3:uid="{00000000-0010-0000-1100-000007000000}" name="2012"/>
    <tableColumn id="8" xr3:uid="{00000000-0010-0000-1100-000008000000}" name="2013"/>
    <tableColumn id="9" xr3:uid="{00000000-0010-0000-1100-000009000000}" name="2014"/>
    <tableColumn id="10" xr3:uid="{00000000-0010-0000-1100-00000A000000}" name="2015"/>
    <tableColumn id="11" xr3:uid="{00000000-0010-0000-1100-00000B000000}" name="2016"/>
    <tableColumn id="12" xr3:uid="{00000000-0010-0000-1100-00000C000000}" name="2017"/>
    <tableColumn id="13" xr3:uid="{00000000-0010-0000-1100-00000D000000}" name="2018" totalsRowDxfId="283"/>
    <tableColumn id="14" xr3:uid="{00000000-0010-0000-1100-00000E000000}" name="2019"/>
    <tableColumn id="15" xr3:uid="{00000000-0010-0000-1100-00000F000000}" name="2020 _x000a_[note 1]"/>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Table1.1" displayName="Table1.1" ref="A7:Y10" totalsRowShown="0" headerRowDxfId="450" headerRowBorderDxfId="449" tableBorderDxfId="448" totalsRowBorderDxfId="447">
  <tableColumns count="25">
    <tableColumn id="1" xr3:uid="{00000000-0010-0000-0100-000001000000}" name="Indicator variable"/>
    <tableColumn id="2" xr3:uid="{00000000-0010-0000-0100-000002000000}" name="Units"/>
    <tableColumn id="3" xr3:uid="{00000000-0010-0000-0100-000003000000}" name="1998"/>
    <tableColumn id="4" xr3:uid="{00000000-0010-0000-0100-000004000000}" name="1999"/>
    <tableColumn id="5" xr3:uid="{00000000-0010-0000-0100-000005000000}" name="2000"/>
    <tableColumn id="6" xr3:uid="{00000000-0010-0000-0100-000006000000}" name="2001"/>
    <tableColumn id="7" xr3:uid="{00000000-0010-0000-0100-000007000000}" name="2002"/>
    <tableColumn id="8" xr3:uid="{00000000-0010-0000-0100-000008000000}" name="2003"/>
    <tableColumn id="9" xr3:uid="{00000000-0010-0000-0100-000009000000}" name="2004"/>
    <tableColumn id="10" xr3:uid="{00000000-0010-0000-0100-00000A000000}" name="2005"/>
    <tableColumn id="11" xr3:uid="{00000000-0010-0000-0100-00000B000000}" name="2006"/>
    <tableColumn id="12" xr3:uid="{00000000-0010-0000-0100-00000C000000}" name="2007"/>
    <tableColumn id="13" xr3:uid="{00000000-0010-0000-0100-00000D000000}" name="2008"/>
    <tableColumn id="14" xr3:uid="{00000000-0010-0000-0100-00000E000000}" name="2009"/>
    <tableColumn id="15" xr3:uid="{00000000-0010-0000-0100-00000F000000}" name="2010"/>
    <tableColumn id="16" xr3:uid="{00000000-0010-0000-0100-000010000000}" name="2011"/>
    <tableColumn id="17" xr3:uid="{00000000-0010-0000-0100-000011000000}" name="2012"/>
    <tableColumn id="18" xr3:uid="{00000000-0010-0000-0100-000012000000}" name="2013"/>
    <tableColumn id="19" xr3:uid="{00000000-0010-0000-0100-000013000000}" name="2014"/>
    <tableColumn id="20" xr3:uid="{00000000-0010-0000-0100-000014000000}" name="2015"/>
    <tableColumn id="21" xr3:uid="{00000000-0010-0000-0100-000015000000}" name="2016"/>
    <tableColumn id="22" xr3:uid="{00000000-0010-0000-0100-000016000000}" name="2017"/>
    <tableColumn id="23" xr3:uid="{00000000-0010-0000-0100-000017000000}" name="2018"/>
    <tableColumn id="24" xr3:uid="{00000000-0010-0000-0100-000018000000}" name="2019"/>
    <tableColumn id="25" xr3:uid="{00000000-0010-0000-0100-000019000000}" name="2020" dataDxfId="446"/>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2000000}" name="Table5.3" displayName="Table5.3" ref="A7:U16" totalsRowShown="0" headerRowDxfId="282" headerRowBorderDxfId="281" tableBorderDxfId="280" totalsRowBorderDxfId="279">
  <tableColumns count="21">
    <tableColumn id="1" xr3:uid="{00000000-0010-0000-1200-000001000000}" name="Transport mode" dataDxfId="278" dataCellStyle="Normal 3"/>
    <tableColumn id="2" xr3:uid="{00000000-0010-0000-1200-000002000000}" name="1999-2001" dataDxfId="277" dataCellStyle="Normal 3"/>
    <tableColumn id="3" xr3:uid="{00000000-0010-0000-1200-000003000000}" name="2000-2002" dataDxfId="276" dataCellStyle="Normal 3"/>
    <tableColumn id="4" xr3:uid="{00000000-0010-0000-1200-000004000000}" name="2001-2003" dataDxfId="275" dataCellStyle="Normal 3"/>
    <tableColumn id="5" xr3:uid="{00000000-0010-0000-1200-000005000000}" name="2002-2004" dataDxfId="274" dataCellStyle="Normal 3"/>
    <tableColumn id="6" xr3:uid="{00000000-0010-0000-1200-000006000000}" name="2003-2005" dataDxfId="273" dataCellStyle="Normal 3"/>
    <tableColumn id="7" xr3:uid="{00000000-0010-0000-1200-000007000000}" name="2004-2006" dataDxfId="272" dataCellStyle="Normal 3"/>
    <tableColumn id="8" xr3:uid="{00000000-0010-0000-1200-000008000000}" name="2005-2007" dataDxfId="271" dataCellStyle="Normal 3"/>
    <tableColumn id="9" xr3:uid="{00000000-0010-0000-1200-000009000000}" name="2006-2008" dataDxfId="270" dataCellStyle="Normal 3"/>
    <tableColumn id="10" xr3:uid="{00000000-0010-0000-1200-00000A000000}" name="2007-2009" dataDxfId="269" dataCellStyle="Normal 3"/>
    <tableColumn id="11" xr3:uid="{00000000-0010-0000-1200-00000B000000}" name="2008-2010" dataDxfId="268" dataCellStyle="Normal 3"/>
    <tableColumn id="12" xr3:uid="{00000000-0010-0000-1200-00000C000000}" name="2009-2011" dataDxfId="267" dataCellStyle="Normal 3"/>
    <tableColumn id="13" xr3:uid="{00000000-0010-0000-1200-00000D000000}" name="2010-2012" dataDxfId="266" dataCellStyle="Normal 3"/>
    <tableColumn id="14" xr3:uid="{00000000-0010-0000-1200-00000E000000}" name="2011-2013" dataDxfId="265" dataCellStyle="Normal 3"/>
    <tableColumn id="15" xr3:uid="{00000000-0010-0000-1200-00000F000000}" name="2012-2014" dataDxfId="264" dataCellStyle="Normal 3"/>
    <tableColumn id="16" xr3:uid="{00000000-0010-0000-1200-000010000000}" name="2013-2015"/>
    <tableColumn id="17" xr3:uid="{00000000-0010-0000-1200-000011000000}" name="2014-2016"/>
    <tableColumn id="18" xr3:uid="{00000000-0010-0000-1200-000012000000}" name="2015-2017"/>
    <tableColumn id="19" xr3:uid="{00000000-0010-0000-1200-000013000000}" name="2016-2018"/>
    <tableColumn id="20" xr3:uid="{00000000-0010-0000-1200-000014000000}" name="2017-2019"/>
    <tableColumn id="21" xr3:uid="{00000000-0010-0000-1200-000015000000}" name="2020 _x000a_[note 1]"/>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3000000}" name="Table5.4" displayName="Table5.4" ref="A6:U9" totalsRowShown="0" headerRowDxfId="263" dataDxfId="261" headerRowBorderDxfId="262" tableBorderDxfId="260" totalsRowBorderDxfId="259" dataCellStyle="Normal 2">
  <tableColumns count="21">
    <tableColumn id="1" xr3:uid="{00000000-0010-0000-1300-000001000000}" name="Transport mode" dataDxfId="258" dataCellStyle="Normal 2"/>
    <tableColumn id="2" xr3:uid="{00000000-0010-0000-1300-000002000000}" name="1999-2001" dataDxfId="257" dataCellStyle="Normal 2"/>
    <tableColumn id="3" xr3:uid="{00000000-0010-0000-1300-000003000000}" name="2000-2002" dataDxfId="256" dataCellStyle="Normal 2"/>
    <tableColumn id="4" xr3:uid="{00000000-0010-0000-1300-000004000000}" name="2001-2003" dataDxfId="255" dataCellStyle="Normal 2"/>
    <tableColumn id="5" xr3:uid="{00000000-0010-0000-1300-000005000000}" name="2002-2004" dataDxfId="254" dataCellStyle="Normal 2"/>
    <tableColumn id="6" xr3:uid="{00000000-0010-0000-1300-000006000000}" name="2003-2005" dataDxfId="253" dataCellStyle="Normal 2"/>
    <tableColumn id="7" xr3:uid="{00000000-0010-0000-1300-000007000000}" name="2004-2006" dataDxfId="252" dataCellStyle="Normal 2"/>
    <tableColumn id="8" xr3:uid="{00000000-0010-0000-1300-000008000000}" name="2005-2007" dataDxfId="251" dataCellStyle="Normal 2"/>
    <tableColumn id="9" xr3:uid="{00000000-0010-0000-1300-000009000000}" name="2006-2008" dataDxfId="250" dataCellStyle="Normal 2"/>
    <tableColumn id="10" xr3:uid="{00000000-0010-0000-1300-00000A000000}" name="2007-2009" dataDxfId="249" dataCellStyle="Normal 2"/>
    <tableColumn id="11" xr3:uid="{00000000-0010-0000-1300-00000B000000}" name="2008-2010" dataDxfId="248" dataCellStyle="Normal 2"/>
    <tableColumn id="12" xr3:uid="{00000000-0010-0000-1300-00000C000000}" name="2009-2011" dataDxfId="247" dataCellStyle="Normal 2"/>
    <tableColumn id="13" xr3:uid="{00000000-0010-0000-1300-00000D000000}" name="2010-2012" dataDxfId="246" dataCellStyle="Normal 2"/>
    <tableColumn id="14" xr3:uid="{00000000-0010-0000-1300-00000E000000}" name="2011-2013" dataDxfId="245" dataCellStyle="Normal 2"/>
    <tableColumn id="15" xr3:uid="{00000000-0010-0000-1300-00000F000000}" name="2012-2014" dataDxfId="244" dataCellStyle="Normal 2"/>
    <tableColumn id="16" xr3:uid="{00000000-0010-0000-1300-000010000000}" name="2013-2015" dataDxfId="243" dataCellStyle="Normal 2"/>
    <tableColumn id="17" xr3:uid="{00000000-0010-0000-1300-000011000000}" name="2014-2016" dataDxfId="242" dataCellStyle="Normal 2"/>
    <tableColumn id="18" xr3:uid="{00000000-0010-0000-1300-000012000000}" name="2015-2017" dataDxfId="241" dataCellStyle="Normal 2"/>
    <tableColumn id="19" xr3:uid="{00000000-0010-0000-1300-000013000000}" name="2016-2018" dataDxfId="240" dataCellStyle="Normal 2"/>
    <tableColumn id="20" xr3:uid="{00000000-0010-0000-1300-000014000000}" name="2017-2019" dataDxfId="239" dataCellStyle="Normal 2"/>
    <tableColumn id="21" xr3:uid="{00000000-0010-0000-1300-000015000000}" name="2020 _x000a_[note 1]" dataDxfId="238" dataCellStyle="Normal 2"/>
  </tableColumns>
  <tableStyleInfo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4000000}" name="Table5.5" displayName="Table5.5" ref="A6:X8" totalsRowShown="0" headerRowDxfId="237" dataDxfId="235" headerRowBorderDxfId="236" tableBorderDxfId="234" totalsRowBorderDxfId="233">
  <autoFilter ref="A6:X8" xr:uid="{00000000-0009-0000-0100-00001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1400-000001000000}" name="Indicator variable" dataDxfId="232"/>
    <tableColumn id="2" xr3:uid="{00000000-0010-0000-1400-000002000000}" name="1999/00" dataDxfId="231" dataCellStyle="Normal 2"/>
    <tableColumn id="3" xr3:uid="{00000000-0010-0000-1400-000003000000}" name="2000/01" dataDxfId="230" dataCellStyle="Normal 2"/>
    <tableColumn id="4" xr3:uid="{00000000-0010-0000-1400-000004000000}" name="2001/02" dataDxfId="229" dataCellStyle="Normal 2"/>
    <tableColumn id="5" xr3:uid="{00000000-0010-0000-1400-000005000000}" name="2002/03" dataDxfId="228" dataCellStyle="Normal 2"/>
    <tableColumn id="6" xr3:uid="{00000000-0010-0000-1400-000006000000}" name="2003/04" dataDxfId="227" dataCellStyle="Normal 2"/>
    <tableColumn id="7" xr3:uid="{00000000-0010-0000-1400-000007000000}" name="2004/05" dataDxfId="226" dataCellStyle="Normal 2"/>
    <tableColumn id="8" xr3:uid="{00000000-0010-0000-1400-000008000000}" name="2005/06" dataDxfId="225" dataCellStyle="Normal 2"/>
    <tableColumn id="9" xr3:uid="{00000000-0010-0000-1400-000009000000}" name="2006/07" dataDxfId="224" dataCellStyle="Normal 2"/>
    <tableColumn id="10" xr3:uid="{00000000-0010-0000-1400-00000A000000}" name="2007/08" dataDxfId="223" dataCellStyle="Normal 2"/>
    <tableColumn id="11" xr3:uid="{00000000-0010-0000-1400-00000B000000}" name="2008/09" dataDxfId="222" dataCellStyle="Normal 2"/>
    <tableColumn id="12" xr3:uid="{00000000-0010-0000-1400-00000C000000}" name="2009/10" dataDxfId="221" dataCellStyle="Normal 2"/>
    <tableColumn id="13" xr3:uid="{00000000-0010-0000-1400-00000D000000}" name="2010/11" dataDxfId="220" dataCellStyle="Normal 2"/>
    <tableColumn id="14" xr3:uid="{00000000-0010-0000-1400-00000E000000}" name="2011/12" dataDxfId="219" dataCellStyle="Normal 2"/>
    <tableColumn id="15" xr3:uid="{00000000-0010-0000-1400-00000F000000}" name="2012/13" dataDxfId="218" dataCellStyle="Normal 2"/>
    <tableColumn id="16" xr3:uid="{00000000-0010-0000-1400-000010000000}" name="2013/14" dataDxfId="217" dataCellStyle="Normal 2"/>
    <tableColumn id="17" xr3:uid="{00000000-0010-0000-1400-000011000000}" name="2014/15" dataDxfId="216" dataCellStyle="Normal 2"/>
    <tableColumn id="18" xr3:uid="{00000000-0010-0000-1400-000012000000}" name="2015/16" dataDxfId="215" dataCellStyle="Normal 2"/>
    <tableColumn id="19" xr3:uid="{00000000-0010-0000-1400-000013000000}" name="2016/17" dataDxfId="214"/>
    <tableColumn id="20" xr3:uid="{00000000-0010-0000-1400-000014000000}" name="2017/18" dataDxfId="213"/>
    <tableColumn id="21" xr3:uid="{00000000-0010-0000-1400-000015000000}" name="2018/19" dataDxfId="212"/>
    <tableColumn id="22" xr3:uid="{00000000-0010-0000-1400-000016000000}" name="2019/20" dataDxfId="211"/>
    <tableColumn id="23" xr3:uid="{00000000-0010-0000-1400-000017000000}" name="2020/21" dataDxfId="210"/>
    <tableColumn id="24" xr3:uid="{E964B9AC-8629-4669-B3DB-FD1EB8EDEFAB}" name="2021/22" dataDxfId="209"/>
  </tableColumns>
  <tableStyleInfo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5000000}" name="Table5.6" displayName="Table5.6" ref="A6:X8" totalsRowShown="0" headerRowDxfId="208" dataDxfId="206" headerRowBorderDxfId="207" tableBorderDxfId="205" totalsRowBorderDxfId="204" dataCellStyle="Normal 2">
  <autoFilter ref="A6:X8" xr:uid="{00000000-0009-0000-0100-00001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1500-000001000000}" name="Indicator variable" dataDxfId="203" dataCellStyle="Normal 2"/>
    <tableColumn id="2" xr3:uid="{00000000-0010-0000-1500-000002000000}" name="1999/00" dataDxfId="202" dataCellStyle="Normal 2"/>
    <tableColumn id="3" xr3:uid="{00000000-0010-0000-1500-000003000000}" name="2000/01"/>
    <tableColumn id="4" xr3:uid="{00000000-0010-0000-1500-000004000000}" name="2001/02"/>
    <tableColumn id="5" xr3:uid="{00000000-0010-0000-1500-000005000000}" name="2002/03"/>
    <tableColumn id="6" xr3:uid="{00000000-0010-0000-1500-000006000000}" name="2003/04" dataDxfId="201" dataCellStyle="Normal 2"/>
    <tableColumn id="7" xr3:uid="{00000000-0010-0000-1500-000007000000}" name="2004/05" dataDxfId="200" dataCellStyle="Normal 2"/>
    <tableColumn id="8" xr3:uid="{00000000-0010-0000-1500-000008000000}" name="2005/06" dataDxfId="199" dataCellStyle="Normal 2"/>
    <tableColumn id="9" xr3:uid="{00000000-0010-0000-1500-000009000000}" name="2006/07" dataDxfId="198" dataCellStyle="Normal 2"/>
    <tableColumn id="10" xr3:uid="{00000000-0010-0000-1500-00000A000000}" name="2007/08" dataDxfId="197" dataCellStyle="Normal 2"/>
    <tableColumn id="11" xr3:uid="{00000000-0010-0000-1500-00000B000000}" name="2008/09" dataDxfId="196" dataCellStyle="Normal 2"/>
    <tableColumn id="12" xr3:uid="{00000000-0010-0000-1500-00000C000000}" name="2009/10" dataDxfId="195" dataCellStyle="Normal 2"/>
    <tableColumn id="13" xr3:uid="{00000000-0010-0000-1500-00000D000000}" name="2010/11" dataDxfId="194" dataCellStyle="Normal 2"/>
    <tableColumn id="14" xr3:uid="{00000000-0010-0000-1500-00000E000000}" name="2011/12" dataDxfId="193" dataCellStyle="Normal 2"/>
    <tableColumn id="15" xr3:uid="{00000000-0010-0000-1500-00000F000000}" name="2012/13" dataDxfId="192" dataCellStyle="Normal 2"/>
    <tableColumn id="16" xr3:uid="{00000000-0010-0000-1500-000010000000}" name="2013/14"/>
    <tableColumn id="17" xr3:uid="{00000000-0010-0000-1500-000011000000}" name="2014/15"/>
    <tableColumn id="18" xr3:uid="{00000000-0010-0000-1500-000012000000}" name="2015/16"/>
    <tableColumn id="19" xr3:uid="{00000000-0010-0000-1500-000013000000}" name="2016/17"/>
    <tableColumn id="20" xr3:uid="{00000000-0010-0000-1500-000014000000}" name="2017/18" dataDxfId="191" dataCellStyle="Normal 2"/>
    <tableColumn id="21" xr3:uid="{00000000-0010-0000-1500-000015000000}" name="2018/19" dataDxfId="190" dataCellStyle="Normal 2"/>
    <tableColumn id="22" xr3:uid="{00000000-0010-0000-1500-000016000000}" name="2019/20" dataDxfId="189" dataCellStyle="Normal 2"/>
    <tableColumn id="23" xr3:uid="{00000000-0010-0000-1500-000017000000}" name="2020/21" dataDxfId="188" dataCellStyle="Normal 2"/>
    <tableColumn id="24" xr3:uid="{5D62296A-F94B-4BA6-BEF8-B7831E0F7B3B}" name="2021/22" dataDxfId="187" dataCellStyle="Normal 2"/>
  </tableColumns>
  <tableStyleInfo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6000000}" name="Table5.7" displayName="Table5.7" ref="A6:AP7" headerRowDxfId="186" tableBorderDxfId="185">
  <tableColumns count="42">
    <tableColumn id="1" xr3:uid="{00000000-0010-0000-1600-000001000000}" name="Indicator variable" totalsRowLabel="Total"/>
    <tableColumn id="2" xr3:uid="{00000000-0010-0000-1600-000002000000}" name="2011_x000a_Q4" dataDxfId="184"/>
    <tableColumn id="3" xr3:uid="{00000000-0010-0000-1600-000003000000}" name="2012_x000a_Q1" dataDxfId="183"/>
    <tableColumn id="4" xr3:uid="{00000000-0010-0000-1600-000004000000}" name="2012 _x000a_Q2" dataDxfId="182"/>
    <tableColumn id="5" xr3:uid="{00000000-0010-0000-1600-000005000000}" name="2012 _x000a_Q3" dataDxfId="181"/>
    <tableColumn id="6" xr3:uid="{00000000-0010-0000-1600-000006000000}" name="2012 _x000a_Q4" dataDxfId="180"/>
    <tableColumn id="7" xr3:uid="{00000000-0010-0000-1600-000007000000}" name="2013 _x000a_Q1" dataDxfId="179"/>
    <tableColumn id="8" xr3:uid="{00000000-0010-0000-1600-000008000000}" name="2013 _x000a_Q2" dataDxfId="178"/>
    <tableColumn id="9" xr3:uid="{00000000-0010-0000-1600-000009000000}" name="2013 _x000a_Q3" dataDxfId="177"/>
    <tableColumn id="10" xr3:uid="{00000000-0010-0000-1600-00000A000000}" name="2013 _x000a_Q4" dataDxfId="176"/>
    <tableColumn id="11" xr3:uid="{00000000-0010-0000-1600-00000B000000}" name="2014 _x000a_Q1" dataDxfId="175"/>
    <tableColumn id="12" xr3:uid="{00000000-0010-0000-1600-00000C000000}" name="2014 _x000a_Q2" dataDxfId="174"/>
    <tableColumn id="13" xr3:uid="{00000000-0010-0000-1600-00000D000000}" name="2014 _x000a_Q3" dataDxfId="173"/>
    <tableColumn id="14" xr3:uid="{00000000-0010-0000-1600-00000E000000}" name="2014 _x000a_Q4" dataDxfId="172"/>
    <tableColumn id="15" xr3:uid="{00000000-0010-0000-1600-00000F000000}" name="2015 _x000a_Q1" dataDxfId="171"/>
    <tableColumn id="16" xr3:uid="{00000000-0010-0000-1600-000010000000}" name="2015 _x000a_Q2" dataDxfId="170"/>
    <tableColumn id="17" xr3:uid="{00000000-0010-0000-1600-000011000000}" name="2015 _x000a_Q3" dataDxfId="169"/>
    <tableColumn id="18" xr3:uid="{00000000-0010-0000-1600-000012000000}" name="2015 _x000a_Q4" dataDxfId="168"/>
    <tableColumn id="19" xr3:uid="{00000000-0010-0000-1600-000013000000}" name="2016 _x000a_Q1" dataDxfId="167"/>
    <tableColumn id="20" xr3:uid="{00000000-0010-0000-1600-000014000000}" name="2016 _x000a_Q2" dataDxfId="166"/>
    <tableColumn id="21" xr3:uid="{00000000-0010-0000-1600-000015000000}" name="2016 _x000a_Q3" dataDxfId="165"/>
    <tableColumn id="22" xr3:uid="{00000000-0010-0000-1600-000016000000}" name="2016 _x000a_Q4" dataDxfId="164"/>
    <tableColumn id="23" xr3:uid="{00000000-0010-0000-1600-000017000000}" name="2017 _x000a_Q1" dataDxfId="163"/>
    <tableColumn id="24" xr3:uid="{00000000-0010-0000-1600-000018000000}" name="2017 _x000a_Q2" dataDxfId="162"/>
    <tableColumn id="25" xr3:uid="{00000000-0010-0000-1600-000019000000}" name="2017 _x000a_Q3" dataDxfId="161"/>
    <tableColumn id="26" xr3:uid="{00000000-0010-0000-1600-00001A000000}" name="2017 _x000a_Q4" dataDxfId="160"/>
    <tableColumn id="27" xr3:uid="{00000000-0010-0000-1600-00001B000000}" name="2018 _x000a_Q1" dataDxfId="159"/>
    <tableColumn id="28" xr3:uid="{00000000-0010-0000-1600-00001C000000}" name="2018 _x000a_Q2" dataDxfId="158"/>
    <tableColumn id="29" xr3:uid="{00000000-0010-0000-1600-00001D000000}" name="2018 _x000a_Q3" dataDxfId="157"/>
    <tableColumn id="30" xr3:uid="{00000000-0010-0000-1600-00001E000000}" name="2018 _x000a_Q4" dataDxfId="156"/>
    <tableColumn id="31" xr3:uid="{00000000-0010-0000-1600-00001F000000}" name="2019 _x000a_Q1" dataDxfId="155"/>
    <tableColumn id="32" xr3:uid="{00000000-0010-0000-1600-000020000000}" name="2019 _x000a_Q2" dataDxfId="154"/>
    <tableColumn id="33" xr3:uid="{00000000-0010-0000-1600-000021000000}" name="2019 _x000a_Q3" dataDxfId="153"/>
    <tableColumn id="34" xr3:uid="{00000000-0010-0000-1600-000022000000}" name="2019 _x000a_Q4" dataDxfId="152"/>
    <tableColumn id="35" xr3:uid="{00000000-0010-0000-1600-000023000000}" name="2020 _x000a_Q1" dataDxfId="151"/>
    <tableColumn id="36" xr3:uid="{00000000-0010-0000-1600-000024000000}" name="2020 _x000a_Q2" dataDxfId="150"/>
    <tableColumn id="37" xr3:uid="{00000000-0010-0000-1600-000025000000}" name="2020 _x000a_Q3" dataDxfId="149"/>
    <tableColumn id="38" xr3:uid="{00000000-0010-0000-1600-000026000000}" name="2020 _x000a_Q4" dataDxfId="148"/>
    <tableColumn id="39" xr3:uid="{00000000-0010-0000-1600-000027000000}" name="2021 _x000a_Q1" totalsRowFunction="count" dataDxfId="147"/>
    <tableColumn id="40" xr3:uid="{00000000-0010-0000-1600-000028000000}" name="2021 _x000a_Q2" dataDxfId="146"/>
    <tableColumn id="41" xr3:uid="{00000000-0010-0000-1600-000029000000}" name="2021 _x000a_Q3" dataDxfId="145"/>
    <tableColumn id="42" xr3:uid="{00000000-0010-0000-1600-00002A000000}" name="2021 _x000a_Q4" dataDxfId="144"/>
  </tableColumns>
  <tableStyleInfo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7000000}" name="Table6.1" displayName="Table6.1" ref="A6:AG7" totalsRowShown="0" headerRowDxfId="143" dataDxfId="142" tableBorderDxfId="141" dataCellStyle="Comma">
  <autoFilter ref="A6:AG7" xr:uid="{00000000-0009-0000-0100-00002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700-000001000000}" name="Indicator varibale" dataDxfId="140"/>
    <tableColumn id="32" xr3:uid="{00000000-0010-0000-1700-000020000000}" name="Units" dataDxfId="139"/>
    <tableColumn id="2" xr3:uid="{00000000-0010-0000-1700-000002000000}" name="1990" dataDxfId="138" dataCellStyle="Comma"/>
    <tableColumn id="3" xr3:uid="{00000000-0010-0000-1700-000003000000}" name="1991" dataDxfId="137" dataCellStyle="Comma"/>
    <tableColumn id="4" xr3:uid="{00000000-0010-0000-1700-000004000000}" name="1992" dataDxfId="136" dataCellStyle="Comma"/>
    <tableColumn id="5" xr3:uid="{00000000-0010-0000-1700-000005000000}" name="1993" dataDxfId="135" dataCellStyle="Comma"/>
    <tableColumn id="6" xr3:uid="{00000000-0010-0000-1700-000006000000}" name="1994" dataDxfId="134" dataCellStyle="Comma"/>
    <tableColumn id="7" xr3:uid="{00000000-0010-0000-1700-000007000000}" name="1995" dataDxfId="133" dataCellStyle="Comma"/>
    <tableColumn id="8" xr3:uid="{00000000-0010-0000-1700-000008000000}" name="1996" dataDxfId="132" dataCellStyle="Comma"/>
    <tableColumn id="9" xr3:uid="{00000000-0010-0000-1700-000009000000}" name="1997" dataDxfId="131" dataCellStyle="Comma"/>
    <tableColumn id="10" xr3:uid="{00000000-0010-0000-1700-00000A000000}" name="1998" dataDxfId="130" dataCellStyle="Comma"/>
    <tableColumn id="11" xr3:uid="{00000000-0010-0000-1700-00000B000000}" name="1999" dataDxfId="129" dataCellStyle="Comma"/>
    <tableColumn id="12" xr3:uid="{00000000-0010-0000-1700-00000C000000}" name="2000" dataDxfId="128" dataCellStyle="Comma"/>
    <tableColumn id="13" xr3:uid="{00000000-0010-0000-1700-00000D000000}" name="2001" dataDxfId="127" dataCellStyle="Comma"/>
    <tableColumn id="14" xr3:uid="{00000000-0010-0000-1700-00000E000000}" name="2002" dataDxfId="126" dataCellStyle="Comma"/>
    <tableColumn id="15" xr3:uid="{00000000-0010-0000-1700-00000F000000}" name="2003" dataDxfId="125" dataCellStyle="Comma"/>
    <tableColumn id="16" xr3:uid="{00000000-0010-0000-1700-000010000000}" name="2004" dataDxfId="124" dataCellStyle="Comma"/>
    <tableColumn id="17" xr3:uid="{00000000-0010-0000-1700-000011000000}" name="2005" dataDxfId="123" dataCellStyle="Comma"/>
    <tableColumn id="18" xr3:uid="{00000000-0010-0000-1700-000012000000}" name="2006" dataDxfId="122" dataCellStyle="Comma"/>
    <tableColumn id="19" xr3:uid="{00000000-0010-0000-1700-000013000000}" name="2007" dataDxfId="121" dataCellStyle="Comma"/>
    <tableColumn id="20" xr3:uid="{00000000-0010-0000-1700-000014000000}" name="2008" dataDxfId="120" dataCellStyle="Comma"/>
    <tableColumn id="21" xr3:uid="{00000000-0010-0000-1700-000015000000}" name="2009" dataDxfId="119" dataCellStyle="Comma"/>
    <tableColumn id="22" xr3:uid="{00000000-0010-0000-1700-000016000000}" name="2010" dataDxfId="118" dataCellStyle="Comma"/>
    <tableColumn id="23" xr3:uid="{00000000-0010-0000-1700-000017000000}" name="2011" dataDxfId="117" dataCellStyle="Comma"/>
    <tableColumn id="24" xr3:uid="{00000000-0010-0000-1700-000018000000}" name="2012" dataDxfId="116" dataCellStyle="Comma"/>
    <tableColumn id="25" xr3:uid="{00000000-0010-0000-1700-000019000000}" name="2013" dataDxfId="115" dataCellStyle="Comma"/>
    <tableColumn id="26" xr3:uid="{00000000-0010-0000-1700-00001A000000}" name="2014" dataDxfId="114" dataCellStyle="Comma"/>
    <tableColumn id="27" xr3:uid="{00000000-0010-0000-1700-00001B000000}" name="2015" dataDxfId="113" dataCellStyle="Comma"/>
    <tableColumn id="28" xr3:uid="{00000000-0010-0000-1700-00001C000000}" name="2016" dataDxfId="112" dataCellStyle="Comma"/>
    <tableColumn id="29" xr3:uid="{00000000-0010-0000-1700-00001D000000}" name="2017" dataDxfId="111" dataCellStyle="Comma"/>
    <tableColumn id="30" xr3:uid="{00000000-0010-0000-1700-00001E000000}" name="2018" dataDxfId="110" dataCellStyle="Comma"/>
    <tableColumn id="31" xr3:uid="{00000000-0010-0000-1700-00001F000000}" name="2019" dataDxfId="109" dataCellStyle="Comma"/>
    <tableColumn id="33" xr3:uid="{331356CE-24AC-4207-A7D5-6654CAFA113F}" name="2020" dataDxfId="108" dataCellStyle="Comma"/>
  </tableColumns>
  <tableStyleInfo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8000000}" name="Table6.2" displayName="Table6.2" ref="A7:AQ10" totalsRowShown="0" headerRowDxfId="107" headerRowBorderDxfId="106" tableBorderDxfId="105" totalsRowBorderDxfId="104" headerRowCellStyle="Normal 2">
  <tableColumns count="43">
    <tableColumn id="1" xr3:uid="{00000000-0010-0000-1800-000001000000}" name="Woodland Type"/>
    <tableColumn id="2" xr3:uid="{00000000-0010-0000-1800-000002000000}" name="1980/81"/>
    <tableColumn id="3" xr3:uid="{00000000-0010-0000-1800-000003000000}" name="1981/82"/>
    <tableColumn id="4" xr3:uid="{00000000-0010-0000-1800-000004000000}" name="1982/83"/>
    <tableColumn id="5" xr3:uid="{00000000-0010-0000-1800-000005000000}" name="1983/84"/>
    <tableColumn id="6" xr3:uid="{00000000-0010-0000-1800-000006000000}" name="1984/85"/>
    <tableColumn id="7" xr3:uid="{00000000-0010-0000-1800-000007000000}" name="1985/86"/>
    <tableColumn id="8" xr3:uid="{00000000-0010-0000-1800-000008000000}" name="1986/87"/>
    <tableColumn id="9" xr3:uid="{00000000-0010-0000-1800-000009000000}" name="1987/88"/>
    <tableColumn id="10" xr3:uid="{00000000-0010-0000-1800-00000A000000}" name="1988/89"/>
    <tableColumn id="11" xr3:uid="{00000000-0010-0000-1800-00000B000000}" name="1989/90"/>
    <tableColumn id="12" xr3:uid="{00000000-0010-0000-1800-00000C000000}" name="1990/91"/>
    <tableColumn id="13" xr3:uid="{00000000-0010-0000-1800-00000D000000}" name="1991/92"/>
    <tableColumn id="14" xr3:uid="{00000000-0010-0000-1800-00000E000000}" name="1992/93"/>
    <tableColumn id="15" xr3:uid="{00000000-0010-0000-1800-00000F000000}" name="1993/94"/>
    <tableColumn id="16" xr3:uid="{00000000-0010-0000-1800-000010000000}" name="1994/95"/>
    <tableColumn id="17" xr3:uid="{00000000-0010-0000-1800-000011000000}" name="1995/96"/>
    <tableColumn id="18" xr3:uid="{00000000-0010-0000-1800-000012000000}" name="1996/97"/>
    <tableColumn id="19" xr3:uid="{00000000-0010-0000-1800-000013000000}" name="1997/98"/>
    <tableColumn id="20" xr3:uid="{00000000-0010-0000-1800-000014000000}" name="1998/99"/>
    <tableColumn id="21" xr3:uid="{00000000-0010-0000-1800-000015000000}" name="1999/00"/>
    <tableColumn id="22" xr3:uid="{00000000-0010-0000-1800-000016000000}" name="2000/01"/>
    <tableColumn id="23" xr3:uid="{00000000-0010-0000-1800-000017000000}" name="2001/02"/>
    <tableColumn id="24" xr3:uid="{00000000-0010-0000-1800-000018000000}" name="2002/03"/>
    <tableColumn id="25" xr3:uid="{00000000-0010-0000-1800-000019000000}" name="2003/04"/>
    <tableColumn id="26" xr3:uid="{00000000-0010-0000-1800-00001A000000}" name="2004/05"/>
    <tableColumn id="27" xr3:uid="{00000000-0010-0000-1800-00001B000000}" name="2005/06"/>
    <tableColumn id="28" xr3:uid="{00000000-0010-0000-1800-00001C000000}" name="2006/07"/>
    <tableColumn id="29" xr3:uid="{00000000-0010-0000-1800-00001D000000}" name="2007/08"/>
    <tableColumn id="30" xr3:uid="{00000000-0010-0000-1800-00001E000000}" name="2008/09"/>
    <tableColumn id="31" xr3:uid="{00000000-0010-0000-1800-00001F000000}" name="2009/10"/>
    <tableColumn id="32" xr3:uid="{00000000-0010-0000-1800-000020000000}" name="2010/11"/>
    <tableColumn id="33" xr3:uid="{00000000-0010-0000-1800-000021000000}" name="2011/12"/>
    <tableColumn id="34" xr3:uid="{00000000-0010-0000-1800-000022000000}" name="2012/13"/>
    <tableColumn id="35" xr3:uid="{00000000-0010-0000-1800-000023000000}" name="2013/14"/>
    <tableColumn id="36" xr3:uid="{00000000-0010-0000-1800-000024000000}" name="2014/15"/>
    <tableColumn id="37" xr3:uid="{00000000-0010-0000-1800-000025000000}" name="2015/16"/>
    <tableColumn id="38" xr3:uid="{00000000-0010-0000-1800-000026000000}" name="2016/17"/>
    <tableColumn id="39" xr3:uid="{00000000-0010-0000-1800-000027000000}" name="2017/18"/>
    <tableColumn id="40" xr3:uid="{00000000-0010-0000-1800-000028000000}" name="2018/19"/>
    <tableColumn id="41" xr3:uid="{00000000-0010-0000-1800-000029000000}" name="2019/20"/>
    <tableColumn id="42" xr3:uid="{00000000-0010-0000-1800-00002A000000}" name="2020/21"/>
    <tableColumn id="43" xr3:uid="{00000000-0010-0000-1800-00002B000000}" name="2021/22 [P]" dataDxfId="103"/>
  </tableColumns>
  <tableStyleInfo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9000000}" name="Table6.3" displayName="Table6.3" ref="A6:AF9" totalsRowShown="0" headerRowDxfId="102" headerRowBorderDxfId="101" tableBorderDxfId="100" totalsRowBorderDxfId="99">
  <autoFilter ref="A6:AF9" xr:uid="{00000000-0009-0000-0100-00002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900-000001000000}" name="Indicator variable"/>
    <tableColumn id="2" xr3:uid="{00000000-0010-0000-1900-000002000000}" name="Units" dataDxfId="98"/>
    <tableColumn id="3" xr3:uid="{00000000-0010-0000-1900-000003000000}" name="1991"/>
    <tableColumn id="4" xr3:uid="{00000000-0010-0000-1900-000004000000}" name="1992"/>
    <tableColumn id="5" xr3:uid="{00000000-0010-0000-1900-000005000000}" name="1993"/>
    <tableColumn id="6" xr3:uid="{00000000-0010-0000-1900-000006000000}" name="1994"/>
    <tableColumn id="7" xr3:uid="{00000000-0010-0000-1900-000007000000}" name="1995"/>
    <tableColumn id="8" xr3:uid="{00000000-0010-0000-1900-000008000000}" name="1996"/>
    <tableColumn id="9" xr3:uid="{00000000-0010-0000-1900-000009000000}" name="1997"/>
    <tableColumn id="10" xr3:uid="{00000000-0010-0000-1900-00000A000000}" name="1998"/>
    <tableColumn id="11" xr3:uid="{00000000-0010-0000-1900-00000B000000}" name="1999"/>
    <tableColumn id="12" xr3:uid="{00000000-0010-0000-1900-00000C000000}" name="2000"/>
    <tableColumn id="13" xr3:uid="{00000000-0010-0000-1900-00000D000000}" name="2001"/>
    <tableColumn id="14" xr3:uid="{00000000-0010-0000-1900-00000E000000}" name="2002"/>
    <tableColumn id="15" xr3:uid="{00000000-0010-0000-1900-00000F000000}" name="2003"/>
    <tableColumn id="16" xr3:uid="{00000000-0010-0000-1900-000010000000}" name="2004"/>
    <tableColumn id="17" xr3:uid="{00000000-0010-0000-1900-000011000000}" name="2005"/>
    <tableColumn id="18" xr3:uid="{00000000-0010-0000-1900-000012000000}" name="2006"/>
    <tableColumn id="19" xr3:uid="{00000000-0010-0000-1900-000013000000}" name="2007"/>
    <tableColumn id="20" xr3:uid="{00000000-0010-0000-1900-000014000000}" name="2008"/>
    <tableColumn id="21" xr3:uid="{00000000-0010-0000-1900-000015000000}" name="2009"/>
    <tableColumn id="22" xr3:uid="{00000000-0010-0000-1900-000016000000}" name="2010"/>
    <tableColumn id="23" xr3:uid="{00000000-0010-0000-1900-000017000000}" name="2011"/>
    <tableColumn id="24" xr3:uid="{00000000-0010-0000-1900-000018000000}" name="2012"/>
    <tableColumn id="25" xr3:uid="{00000000-0010-0000-1900-000019000000}" name="2013"/>
    <tableColumn id="26" xr3:uid="{00000000-0010-0000-1900-00001A000000}" name="2014"/>
    <tableColumn id="27" xr3:uid="{00000000-0010-0000-1900-00001B000000}" name="2015"/>
    <tableColumn id="28" xr3:uid="{00000000-0010-0000-1900-00001C000000}" name="2016"/>
    <tableColumn id="29" xr3:uid="{00000000-0010-0000-1900-00001D000000}" name="2017"/>
    <tableColumn id="30" xr3:uid="{00000000-0010-0000-1900-00001E000000}" name="2018"/>
    <tableColumn id="31" xr3:uid="{00000000-0010-0000-1900-00001F000000}" name="2019"/>
    <tableColumn id="32" xr3:uid="{B3C48BD4-4532-4DF5-9F0F-B875566BD1C2}" name="2020"/>
  </tableColumns>
  <tableStyleInfo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A000000}" name="Table6.4.1" displayName="Table6.4.1" ref="A7:S11" totalsRowShown="0" headerRowDxfId="97" dataDxfId="95" headerRowBorderDxfId="96" tableBorderDxfId="94" totalsRowBorderDxfId="93">
  <autoFilter ref="A7:S11" xr:uid="{00000000-0009-0000-0100-00002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A00-000001000000}" name="Steer Type" dataDxfId="92"/>
    <tableColumn id="2" xr3:uid="{00000000-0010-0000-1A00-000002000000}" name="Units" dataDxfId="91"/>
    <tableColumn id="3" xr3:uid="{00000000-0010-0000-1A00-000003000000}" name="2005" dataDxfId="90"/>
    <tableColumn id="4" xr3:uid="{00000000-0010-0000-1A00-000004000000}" name="2006" dataDxfId="89"/>
    <tableColumn id="5" xr3:uid="{00000000-0010-0000-1A00-000005000000}" name="2007" dataDxfId="88"/>
    <tableColumn id="6" xr3:uid="{00000000-0010-0000-1A00-000006000000}" name="2008" dataDxfId="87"/>
    <tableColumn id="7" xr3:uid="{00000000-0010-0000-1A00-000007000000}" name="2009" dataDxfId="86"/>
    <tableColumn id="8" xr3:uid="{00000000-0010-0000-1A00-000008000000}" name="2010" dataDxfId="85"/>
    <tableColumn id="9" xr3:uid="{00000000-0010-0000-1A00-000009000000}" name="2011" dataDxfId="84"/>
    <tableColumn id="10" xr3:uid="{00000000-0010-0000-1A00-00000A000000}" name="2012" dataDxfId="83"/>
    <tableColumn id="11" xr3:uid="{00000000-0010-0000-1A00-00000B000000}" name="2013" dataDxfId="82"/>
    <tableColumn id="12" xr3:uid="{00000000-0010-0000-1A00-00000C000000}" name="2014" dataDxfId="81"/>
    <tableColumn id="13" xr3:uid="{00000000-0010-0000-1A00-00000D000000}" name="2015" dataDxfId="80"/>
    <tableColumn id="14" xr3:uid="{00000000-0010-0000-1A00-00000E000000}" name="2016" dataDxfId="79"/>
    <tableColumn id="15" xr3:uid="{00000000-0010-0000-1A00-00000F000000}" name="2017" dataDxfId="78"/>
    <tableColumn id="16" xr3:uid="{00000000-0010-0000-1A00-000010000000}" name="2018" dataDxfId="77"/>
    <tableColumn id="17" xr3:uid="{00000000-0010-0000-1A00-000011000000}" name="2019" dataDxfId="76"/>
    <tableColumn id="18" xr3:uid="{00000000-0010-0000-1A00-000012000000}" name="2020" dataDxfId="75"/>
    <tableColumn id="19" xr3:uid="{3C81F572-D198-43F8-B300-33A07D8713D8}" name="2021" dataDxfId="74"/>
  </tableColumns>
  <tableStyleInfo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B000000}" name="Table6.4.2" displayName="Table6.4.2" ref="A15:S19" totalsRowShown="0" headerRowDxfId="73" dataDxfId="71" headerRowBorderDxfId="72" tableBorderDxfId="70" totalsRowBorderDxfId="69">
  <autoFilter ref="A15:S19" xr:uid="{00000000-0009-0000-0100-00002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B00-000001000000}" name="Heifer Type" dataDxfId="68"/>
    <tableColumn id="2" xr3:uid="{00000000-0010-0000-1B00-000002000000}" name="Units" dataDxfId="67"/>
    <tableColumn id="3" xr3:uid="{00000000-0010-0000-1B00-000003000000}" name="2005" dataDxfId="66"/>
    <tableColumn id="4" xr3:uid="{00000000-0010-0000-1B00-000004000000}" name="2006" dataDxfId="65"/>
    <tableColumn id="5" xr3:uid="{00000000-0010-0000-1B00-000005000000}" name="2007" dataDxfId="64"/>
    <tableColumn id="6" xr3:uid="{00000000-0010-0000-1B00-000006000000}" name="2008" dataDxfId="63"/>
    <tableColumn id="7" xr3:uid="{00000000-0010-0000-1B00-000007000000}" name="2009" dataDxfId="62"/>
    <tableColumn id="8" xr3:uid="{00000000-0010-0000-1B00-000008000000}" name="2010" dataDxfId="61"/>
    <tableColumn id="9" xr3:uid="{00000000-0010-0000-1B00-000009000000}" name="2011" dataDxfId="60"/>
    <tableColumn id="10" xr3:uid="{00000000-0010-0000-1B00-00000A000000}" name="2012" dataDxfId="59"/>
    <tableColumn id="11" xr3:uid="{00000000-0010-0000-1B00-00000B000000}" name="2013" dataDxfId="58"/>
    <tableColumn id="12" xr3:uid="{00000000-0010-0000-1B00-00000C000000}" name="2014" dataDxfId="57"/>
    <tableColumn id="13" xr3:uid="{00000000-0010-0000-1B00-00000D000000}" name="2015" dataDxfId="56"/>
    <tableColumn id="14" xr3:uid="{00000000-0010-0000-1B00-00000E000000}" name="2016" dataDxfId="55"/>
    <tableColumn id="15" xr3:uid="{00000000-0010-0000-1B00-00000F000000}" name="2017" dataDxfId="54"/>
    <tableColumn id="16" xr3:uid="{00000000-0010-0000-1B00-000010000000}" name="2018" dataDxfId="53"/>
    <tableColumn id="17" xr3:uid="{00000000-0010-0000-1B00-000011000000}" name="2019" dataDxfId="52"/>
    <tableColumn id="18" xr3:uid="{00000000-0010-0000-1B00-000012000000}" name="2020" dataDxfId="51"/>
    <tableColumn id="19" xr3:uid="{D78D659B-E012-4858-9C2A-98A6FF5A308B}" name="2021" dataDxfId="50"/>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Table1.2" displayName="Table1.2" ref="A7:AG10" totalsRowShown="0" headerRowDxfId="445" headerRowBorderDxfId="444" tableBorderDxfId="443" totalsRowBorderDxfId="442">
  <tableColumns count="33">
    <tableColumn id="1" xr3:uid="{00000000-0010-0000-0200-000001000000}" name="Indicator variable"/>
    <tableColumn id="2" xr3:uid="{00000000-0010-0000-0200-000002000000}" name="Units"/>
    <tableColumn id="3" xr3:uid="{00000000-0010-0000-0200-000003000000}" name="1990"/>
    <tableColumn id="4" xr3:uid="{00000000-0010-0000-0200-000004000000}" name="1991"/>
    <tableColumn id="5" xr3:uid="{00000000-0010-0000-0200-000005000000}" name="1992"/>
    <tableColumn id="6" xr3:uid="{00000000-0010-0000-0200-000006000000}" name="1993"/>
    <tableColumn id="7" xr3:uid="{00000000-0010-0000-0200-000007000000}" name="1994"/>
    <tableColumn id="8" xr3:uid="{00000000-0010-0000-0200-000008000000}" name="1995"/>
    <tableColumn id="9" xr3:uid="{00000000-0010-0000-0200-000009000000}" name="1996"/>
    <tableColumn id="10" xr3:uid="{00000000-0010-0000-0200-00000A000000}" name="1997"/>
    <tableColumn id="11" xr3:uid="{00000000-0010-0000-0200-00000B000000}" name="1998"/>
    <tableColumn id="12" xr3:uid="{00000000-0010-0000-0200-00000C000000}" name="1999"/>
    <tableColumn id="13" xr3:uid="{00000000-0010-0000-0200-00000D000000}" name="2000"/>
    <tableColumn id="14" xr3:uid="{00000000-0010-0000-0200-00000E000000}" name="2001"/>
    <tableColumn id="15" xr3:uid="{00000000-0010-0000-0200-00000F000000}" name="2002"/>
    <tableColumn id="16" xr3:uid="{00000000-0010-0000-0200-000010000000}" name="2003"/>
    <tableColumn id="17" xr3:uid="{00000000-0010-0000-0200-000011000000}" name="2004"/>
    <tableColumn id="18" xr3:uid="{00000000-0010-0000-0200-000012000000}" name="2005"/>
    <tableColumn id="19" xr3:uid="{00000000-0010-0000-0200-000013000000}" name="2006"/>
    <tableColumn id="20" xr3:uid="{00000000-0010-0000-0200-000014000000}" name="2007"/>
    <tableColumn id="21" xr3:uid="{00000000-0010-0000-0200-000015000000}" name="2008"/>
    <tableColumn id="22" xr3:uid="{00000000-0010-0000-0200-000016000000}" name="2009"/>
    <tableColumn id="23" xr3:uid="{00000000-0010-0000-0200-000017000000}" name="2010"/>
    <tableColumn id="24" xr3:uid="{00000000-0010-0000-0200-000018000000}" name="2011"/>
    <tableColumn id="25" xr3:uid="{00000000-0010-0000-0200-000019000000}" name="2012"/>
    <tableColumn id="26" xr3:uid="{00000000-0010-0000-0200-00001A000000}" name="2013"/>
    <tableColumn id="27" xr3:uid="{00000000-0010-0000-0200-00001B000000}" name="2014"/>
    <tableColumn id="28" xr3:uid="{00000000-0010-0000-0200-00001C000000}" name="2015"/>
    <tableColumn id="29" xr3:uid="{00000000-0010-0000-0200-00001D000000}" name="2016"/>
    <tableColumn id="30" xr3:uid="{00000000-0010-0000-0200-00001E000000}" name="2017"/>
    <tableColumn id="31" xr3:uid="{00000000-0010-0000-0200-00001F000000}" name="2018"/>
    <tableColumn id="32" xr3:uid="{00000000-0010-0000-0200-000020000000}" name="2019"/>
    <tableColumn id="33" xr3:uid="{00000000-0010-0000-0200-000021000000}" name="2020" dataDxfId="441"/>
  </tableColumns>
  <tableStyleInfo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C000000}" name="Table6.5" displayName="Table6.5" ref="A6:X7" totalsRowShown="0" headerRowDxfId="49" headerRowBorderDxfId="48" tableBorderDxfId="47" totalsRowBorderDxfId="46">
  <autoFilter ref="A6:X7" xr:uid="{00000000-0009-0000-0100-00002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1C00-000001000000}" name="Indicator variable" dataDxfId="45"/>
    <tableColumn id="2" xr3:uid="{00000000-0010-0000-1C00-000002000000}" name="Units" dataDxfId="44"/>
    <tableColumn id="3" xr3:uid="{00000000-0010-0000-1C00-000003000000}" name="1997" dataDxfId="43"/>
    <tableColumn id="4" xr3:uid="{00000000-0010-0000-1C00-000004000000}" name="1998" dataDxfId="42"/>
    <tableColumn id="5" xr3:uid="{00000000-0010-0000-1C00-000005000000}" name="1999" dataDxfId="41"/>
    <tableColumn id="6" xr3:uid="{00000000-0010-0000-1C00-000006000000}" name="2000" dataDxfId="40"/>
    <tableColumn id="7" xr3:uid="{00000000-0010-0000-1C00-000007000000}" name="2001" dataDxfId="39"/>
    <tableColumn id="8" xr3:uid="{00000000-0010-0000-1C00-000008000000}" name="2002" dataDxfId="38"/>
    <tableColumn id="9" xr3:uid="{00000000-0010-0000-1C00-000009000000}" name="2003" dataDxfId="37"/>
    <tableColumn id="10" xr3:uid="{00000000-0010-0000-1C00-00000A000000}" name="2004" dataDxfId="36"/>
    <tableColumn id="11" xr3:uid="{00000000-0010-0000-1C00-00000B000000}" name="2005" dataDxfId="35"/>
    <tableColumn id="12" xr3:uid="{00000000-0010-0000-1C00-00000C000000}" name="2006" dataDxfId="34"/>
    <tableColumn id="13" xr3:uid="{00000000-0010-0000-1C00-00000D000000}" name="2007" dataDxfId="33"/>
    <tableColumn id="14" xr3:uid="{00000000-0010-0000-1C00-00000E000000}" name="2008" dataDxfId="32"/>
    <tableColumn id="15" xr3:uid="{00000000-0010-0000-1C00-00000F000000}" name="2009" dataDxfId="31"/>
    <tableColumn id="16" xr3:uid="{00000000-0010-0000-1C00-000010000000}" name="2010" dataDxfId="30"/>
    <tableColumn id="17" xr3:uid="{00000000-0010-0000-1C00-000011000000}" name="2011" dataDxfId="29"/>
    <tableColumn id="18" xr3:uid="{00000000-0010-0000-1C00-000012000000}" name="2012" dataDxfId="28"/>
    <tableColumn id="19" xr3:uid="{00000000-0010-0000-1C00-000013000000}" name="2013" dataDxfId="27"/>
    <tableColumn id="20" xr3:uid="{00000000-0010-0000-1C00-000014000000}" name="2014" dataDxfId="26"/>
    <tableColumn id="21" xr3:uid="{00000000-0010-0000-1C00-000015000000}" name="2015" dataDxfId="25"/>
    <tableColumn id="22" xr3:uid="{00000000-0010-0000-1C00-000016000000}" name="2016" dataDxfId="24"/>
    <tableColumn id="23" xr3:uid="{00000000-0010-0000-1C00-000017000000}" name="2017" dataDxfId="23"/>
    <tableColumn id="24" xr3:uid="{00000000-0010-0000-1C00-000018000000}" name="2018" dataDxfId="22"/>
  </tableColumns>
  <tableStyleInfo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D000000}" name="Table7.1" displayName="Table7.1" ref="A7:AG10" totalsRowShown="0" headerRowDxfId="21" headerRowBorderDxfId="20" tableBorderDxfId="19" totalsRowBorderDxfId="18">
  <tableColumns count="33">
    <tableColumn id="1" xr3:uid="{00000000-0010-0000-1D00-000001000000}" name="Indicator variable"/>
    <tableColumn id="2" xr3:uid="{00000000-0010-0000-1D00-000002000000}" name="Units"/>
    <tableColumn id="3" xr3:uid="{00000000-0010-0000-1D00-000003000000}" name="1990"/>
    <tableColumn id="4" xr3:uid="{00000000-0010-0000-1D00-000004000000}" name="1991"/>
    <tableColumn id="5" xr3:uid="{00000000-0010-0000-1D00-000005000000}" name="1992"/>
    <tableColumn id="6" xr3:uid="{00000000-0010-0000-1D00-000006000000}" name="1993"/>
    <tableColumn id="7" xr3:uid="{00000000-0010-0000-1D00-000007000000}" name="1994"/>
    <tableColumn id="8" xr3:uid="{00000000-0010-0000-1D00-000008000000}" name="1995"/>
    <tableColumn id="9" xr3:uid="{00000000-0010-0000-1D00-000009000000}" name="1996"/>
    <tableColumn id="10" xr3:uid="{00000000-0010-0000-1D00-00000A000000}" name="1997"/>
    <tableColumn id="11" xr3:uid="{00000000-0010-0000-1D00-00000B000000}" name="1998"/>
    <tableColumn id="12" xr3:uid="{00000000-0010-0000-1D00-00000C000000}" name="1999"/>
    <tableColumn id="13" xr3:uid="{00000000-0010-0000-1D00-00000D000000}" name="2000"/>
    <tableColumn id="14" xr3:uid="{00000000-0010-0000-1D00-00000E000000}" name="2001"/>
    <tableColumn id="15" xr3:uid="{00000000-0010-0000-1D00-00000F000000}" name="2002"/>
    <tableColumn id="16" xr3:uid="{00000000-0010-0000-1D00-000010000000}" name="2003"/>
    <tableColumn id="17" xr3:uid="{00000000-0010-0000-1D00-000011000000}" name="2004"/>
    <tableColumn id="18" xr3:uid="{00000000-0010-0000-1D00-000012000000}" name="2005"/>
    <tableColumn id="19" xr3:uid="{00000000-0010-0000-1D00-000013000000}" name="2006"/>
    <tableColumn id="20" xr3:uid="{00000000-0010-0000-1D00-000014000000}" name="2007"/>
    <tableColumn id="21" xr3:uid="{00000000-0010-0000-1D00-000015000000}" name="2008"/>
    <tableColumn id="22" xr3:uid="{00000000-0010-0000-1D00-000016000000}" name="2009"/>
    <tableColumn id="23" xr3:uid="{00000000-0010-0000-1D00-000017000000}" name="2010"/>
    <tableColumn id="24" xr3:uid="{00000000-0010-0000-1D00-000018000000}" name="2011"/>
    <tableColumn id="25" xr3:uid="{00000000-0010-0000-1D00-000019000000}" name="2012"/>
    <tableColumn id="26" xr3:uid="{00000000-0010-0000-1D00-00001A000000}" name="2013"/>
    <tableColumn id="27" xr3:uid="{00000000-0010-0000-1D00-00001B000000}" name="2014"/>
    <tableColumn id="28" xr3:uid="{00000000-0010-0000-1D00-00001C000000}" name="2015"/>
    <tableColumn id="29" xr3:uid="{00000000-0010-0000-1D00-00001D000000}" name="2016"/>
    <tableColumn id="30" xr3:uid="{00000000-0010-0000-1D00-00001E000000}" name="2017"/>
    <tableColumn id="31" xr3:uid="{00000000-0010-0000-1D00-00001F000000}" name="2018"/>
    <tableColumn id="32" xr3:uid="{00000000-0010-0000-1D00-000020000000}" name="2019" dataDxfId="17"/>
    <tableColumn id="33" xr3:uid="{00000000-0010-0000-1D00-000021000000}" name="2020" dataDxfId="16"/>
  </tableColumns>
  <tableStyleInfo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E000000}" name="Table7.2" displayName="Table7.2" ref="A6:Q10" totalsRowShown="0" headerRowDxfId="15" headerRowBorderDxfId="14" tableBorderDxfId="13" totalsRowBorderDxfId="12">
  <tableColumns count="17">
    <tableColumn id="1" xr3:uid="{00000000-0010-0000-1E00-000001000000}" name="Indicator variable" dataDxfId="11"/>
    <tableColumn id="2" xr3:uid="{00000000-0010-0000-1E00-000002000000}" name="Units" dataDxfId="10"/>
    <tableColumn id="3" xr3:uid="{00000000-0010-0000-1E00-000003000000}" name="2006/07" dataDxfId="9"/>
    <tableColumn id="4" xr3:uid="{00000000-0010-0000-1E00-000004000000}" name="2007/08" dataDxfId="8"/>
    <tableColumn id="5" xr3:uid="{00000000-0010-0000-1E00-000005000000}" name="2008/09" dataDxfId="7"/>
    <tableColumn id="6" xr3:uid="{00000000-0010-0000-1E00-000006000000}" name="2009/10" dataDxfId="6"/>
    <tableColumn id="7" xr3:uid="{00000000-0010-0000-1E00-000007000000}" name="2010/11" dataDxfId="5"/>
    <tableColumn id="8" xr3:uid="{00000000-0010-0000-1E00-000008000000}" name="2011/12" dataDxfId="4"/>
    <tableColumn id="9" xr3:uid="{00000000-0010-0000-1E00-000009000000}" name="2012/13" dataDxfId="3"/>
    <tableColumn id="10" xr3:uid="{00000000-0010-0000-1E00-00000A000000}" name="2013/14" dataDxfId="2"/>
    <tableColumn id="11" xr3:uid="{00000000-0010-0000-1E00-00000B000000}" name="2014/15" dataDxfId="1"/>
    <tableColumn id="12" xr3:uid="{00000000-0010-0000-1E00-00000C000000}" name="2015/16" dataDxfId="0"/>
    <tableColumn id="13" xr3:uid="{00000000-0010-0000-1E00-00000D000000}" name="2016/17"/>
    <tableColumn id="14" xr3:uid="{00000000-0010-0000-1E00-00000E000000}" name="2017/18"/>
    <tableColumn id="15" xr3:uid="{00000000-0010-0000-1E00-00000F000000}" name="2018/19"/>
    <tableColumn id="16" xr3:uid="{00000000-0010-0000-1E00-000010000000}" name="2019/20"/>
    <tableColumn id="17" xr3:uid="{00000000-0010-0000-1E00-000011000000}" name="2020/21"/>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le2.1" displayName="Table2.1" ref="A7:S10" totalsRowShown="0" headerRowDxfId="440" headerRowBorderDxfId="439" tableBorderDxfId="438" totalsRowBorderDxfId="437">
  <tableColumns count="19">
    <tableColumn id="1" xr3:uid="{00000000-0010-0000-0300-000001000000}" name="Indicator variable"/>
    <tableColumn id="18" xr3:uid="{00000000-0010-0000-0300-000012000000}" name="Units"/>
    <tableColumn id="2" xr3:uid="{00000000-0010-0000-0300-000002000000}" name="2004"/>
    <tableColumn id="3" xr3:uid="{00000000-0010-0000-0300-000003000000}" name="2005"/>
    <tableColumn id="4" xr3:uid="{00000000-0010-0000-0300-000004000000}" name="2006"/>
    <tableColumn id="5" xr3:uid="{00000000-0010-0000-0300-000005000000}" name="2007"/>
    <tableColumn id="6" xr3:uid="{00000000-0010-0000-0300-000006000000}" name="2008"/>
    <tableColumn id="7" xr3:uid="{00000000-0010-0000-0300-000007000000}" name="2009"/>
    <tableColumn id="8" xr3:uid="{00000000-0010-0000-0300-000008000000}" name="2010"/>
    <tableColumn id="9" xr3:uid="{00000000-0010-0000-0300-000009000000}" name="2011"/>
    <tableColumn id="10" xr3:uid="{00000000-0010-0000-0300-00000A000000}" name="2012"/>
    <tableColumn id="11" xr3:uid="{00000000-0010-0000-0300-00000B000000}" name="2013"/>
    <tableColumn id="12" xr3:uid="{00000000-0010-0000-0300-00000C000000}" name="2014"/>
    <tableColumn id="13" xr3:uid="{00000000-0010-0000-0300-00000D000000}" name="2015"/>
    <tableColumn id="14" xr3:uid="{00000000-0010-0000-0300-00000E000000}" name="2016"/>
    <tableColumn id="15" xr3:uid="{00000000-0010-0000-0300-00000F000000}" name="2017"/>
    <tableColumn id="16" xr3:uid="{00000000-0010-0000-0300-000010000000}" name="2018"/>
    <tableColumn id="17" xr3:uid="{00000000-0010-0000-0300-000011000000}" name="2019"/>
    <tableColumn id="19" xr3:uid="{00000000-0010-0000-0300-000013000000}" name="2020" dataDxfId="436"/>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le2.2" displayName="Table2.2" ref="A6:S11" totalsRowShown="0" headerRowDxfId="435" dataDxfId="433" headerRowBorderDxfId="434" tableBorderDxfId="432" totalsRowBorderDxfId="431">
  <tableColumns count="19">
    <tableColumn id="1" xr3:uid="{00000000-0010-0000-0400-000001000000}" name="Fuel type" dataDxfId="430"/>
    <tableColumn id="2" xr3:uid="{00000000-0010-0000-0400-000002000000}" name="Units" dataDxfId="429"/>
    <tableColumn id="3" xr3:uid="{00000000-0010-0000-0400-000003000000}" name="2004" dataDxfId="428"/>
    <tableColumn id="4" xr3:uid="{00000000-0010-0000-0400-000004000000}" name="2005" dataDxfId="427"/>
    <tableColumn id="5" xr3:uid="{00000000-0010-0000-0400-000005000000}" name="2006" dataDxfId="426"/>
    <tableColumn id="6" xr3:uid="{00000000-0010-0000-0400-000006000000}" name="2007" dataDxfId="425"/>
    <tableColumn id="7" xr3:uid="{00000000-0010-0000-0400-000007000000}" name="2008" dataDxfId="424"/>
    <tableColumn id="8" xr3:uid="{00000000-0010-0000-0400-000008000000}" name="2009" dataDxfId="423"/>
    <tableColumn id="9" xr3:uid="{00000000-0010-0000-0400-000009000000}" name="2010" dataDxfId="422"/>
    <tableColumn id="10" xr3:uid="{00000000-0010-0000-0400-00000A000000}" name="2011" dataDxfId="421"/>
    <tableColumn id="11" xr3:uid="{00000000-0010-0000-0400-00000B000000}" name="2012" dataDxfId="420"/>
    <tableColumn id="12" xr3:uid="{00000000-0010-0000-0400-00000C000000}" name="2013" dataDxfId="419"/>
    <tableColumn id="13" xr3:uid="{00000000-0010-0000-0400-00000D000000}" name="2014" dataDxfId="418"/>
    <tableColumn id="14" xr3:uid="{00000000-0010-0000-0400-00000E000000}" name="2015" dataDxfId="417"/>
    <tableColumn id="15" xr3:uid="{00000000-0010-0000-0400-00000F000000}" name="2016" dataDxfId="416"/>
    <tableColumn id="16" xr3:uid="{00000000-0010-0000-0400-000010000000}" name="2017" dataDxfId="415"/>
    <tableColumn id="17" xr3:uid="{00000000-0010-0000-0400-000011000000}" name="2018" dataDxfId="414"/>
    <tableColumn id="18" xr3:uid="{00000000-0010-0000-0400-000012000000}" name="2019" dataDxfId="413"/>
    <tableColumn id="19" xr3:uid="{00000000-0010-0000-0400-000013000000}" name="2020" dataDxfId="412"/>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Table3.1" displayName="Table3.1" ref="A7:O10" totalsRowShown="0" headerRowDxfId="411" headerRowBorderDxfId="410" tableBorderDxfId="409" totalsRowBorderDxfId="408">
  <tableColumns count="15">
    <tableColumn id="1" xr3:uid="{00000000-0010-0000-0500-000001000000}" name="Indicator variable"/>
    <tableColumn id="2" xr3:uid="{00000000-0010-0000-0500-000002000000}" name="Units"/>
    <tableColumn id="3" xr3:uid="{00000000-0010-0000-0500-000003000000}" name="2008"/>
    <tableColumn id="4" xr3:uid="{00000000-0010-0000-0500-000004000000}" name="2009"/>
    <tableColumn id="5" xr3:uid="{00000000-0010-0000-0500-000005000000}" name="2010"/>
    <tableColumn id="6" xr3:uid="{00000000-0010-0000-0500-000006000000}" name="2011"/>
    <tableColumn id="7" xr3:uid="{00000000-0010-0000-0500-000007000000}" name="2012"/>
    <tableColumn id="8" xr3:uid="{00000000-0010-0000-0500-000008000000}" name="2013"/>
    <tableColumn id="9" xr3:uid="{00000000-0010-0000-0500-000009000000}" name="2014"/>
    <tableColumn id="10" xr3:uid="{00000000-0010-0000-0500-00000A000000}" name="2015"/>
    <tableColumn id="11" xr3:uid="{00000000-0010-0000-0500-00000B000000}" name="2016"/>
    <tableColumn id="12" xr3:uid="{00000000-0010-0000-0500-00000C000000}" name="2017"/>
    <tableColumn id="13" xr3:uid="{00000000-0010-0000-0500-00000D000000}" name="2018"/>
    <tableColumn id="14" xr3:uid="{00000000-0010-0000-0500-00000E000000}" name="2019"/>
    <tableColumn id="15" xr3:uid="{00000000-0010-0000-0500-00000F000000}" name="2020"/>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Table3.2" displayName="Table3.2" ref="A6:G9" totalsRowShown="0" headerRowDxfId="407" headerRowBorderDxfId="406" tableBorderDxfId="405" totalsRowBorderDxfId="404">
  <autoFilter ref="A6:G9" xr:uid="{00000000-0009-0000-0100-00000F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600-000001000000}" name="Energy efficiency measure" dataDxfId="403"/>
    <tableColumn id="2" xr3:uid="{00000000-0010-0000-0600-000002000000}" name="2001" dataDxfId="402" dataCellStyle="Percent"/>
    <tableColumn id="3" xr3:uid="{00000000-0010-0000-0600-000003000000}" name="2004" dataDxfId="401" dataCellStyle="Percent"/>
    <tableColumn id="4" xr3:uid="{00000000-0010-0000-0600-000004000000}" name="2006" dataDxfId="400" dataCellStyle="Percent"/>
    <tableColumn id="5" xr3:uid="{00000000-0010-0000-0600-000005000000}" name="2009"/>
    <tableColumn id="6" xr3:uid="{00000000-0010-0000-0600-000006000000}" name="2011"/>
    <tableColumn id="7" xr3:uid="{00000000-0010-0000-0600-000007000000}" name="2016" dataDxfId="399"/>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le3.3" displayName="Table3.3" ref="A6:F8" totalsRowShown="0" headerRowDxfId="398" headerRowBorderDxfId="397" tableBorderDxfId="396" totalsRowBorderDxfId="395">
  <autoFilter ref="A6:F8" xr:uid="{00000000-0009-0000-0100-000010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Indicator variable"/>
    <tableColumn id="2" xr3:uid="{00000000-0010-0000-0700-000002000000}" name="2001"/>
    <tableColumn id="3" xr3:uid="{00000000-0010-0000-0700-000003000000}" name="2006"/>
    <tableColumn id="4" xr3:uid="{00000000-0010-0000-0700-000004000000}" name="2009"/>
    <tableColumn id="5" xr3:uid="{00000000-0010-0000-0700-000005000000}" name="2011"/>
    <tableColumn id="6" xr3:uid="{00000000-0010-0000-0700-000006000000}" name="2016"/>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e3.4.1" displayName="Table3.4.1" ref="A7:G10" totalsRowShown="0" headerRowDxfId="394" headerRowBorderDxfId="393" tableBorderDxfId="392" totalsRowBorderDxfId="391">
  <autoFilter ref="A7:G10" xr:uid="{00000000-0009-0000-0100-00001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800-000001000000}" name="Grant Type"/>
    <tableColumn id="2" xr3:uid="{00000000-0010-0000-0800-000002000000}" name="2009/10"/>
    <tableColumn id="3" xr3:uid="{00000000-0010-0000-0800-000003000000}" name="2010/11"/>
    <tableColumn id="4" xr3:uid="{00000000-0010-0000-0800-000004000000}" name="2011/12"/>
    <tableColumn id="5" xr3:uid="{00000000-0010-0000-0800-000005000000}" name="2012/13"/>
    <tableColumn id="6" xr3:uid="{00000000-0010-0000-0800-000006000000}" name="2013/14"/>
    <tableColumn id="7" xr3:uid="{00000000-0010-0000-0800-000007000000}" name="2014/15"/>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era-ni.gov.uk/publications/northern-ireland-carbon-intensity-indicators-2022" TargetMode="External"/><Relationship Id="rId2" Type="http://schemas.openxmlformats.org/officeDocument/2006/relationships/hyperlink" Target="mailto:env.stats@daera-ni.gov.uk" TargetMode="External"/><Relationship Id="rId1" Type="http://schemas.openxmlformats.org/officeDocument/2006/relationships/hyperlink" Target="https://www.daera-ni.gov.uk/articles/climate-change-statistic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1.bin"/><Relationship Id="rId1" Type="http://schemas.openxmlformats.org/officeDocument/2006/relationships/hyperlink" Target="https://www.nihe.gov.uk/Working-With-Us/Research/House-Condition-Survey"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12.bin"/><Relationship Id="rId4" Type="http://schemas.openxmlformats.org/officeDocument/2006/relationships/table" Target="../tables/table14.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printerSettings" Target="../printerSettings/printerSettings13.bin"/><Relationship Id="rId1" Type="http://schemas.openxmlformats.org/officeDocument/2006/relationships/hyperlink" Target="https://www.gov.uk/government/publications/crc-annual-report-publications-phases-1-and-2"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printerSettings" Target="../printerSettings/printerSettings14.bin"/><Relationship Id="rId1" Type="http://schemas.openxmlformats.org/officeDocument/2006/relationships/hyperlink" Target="https://www.gov.uk/government/publications/crc-annual-report-publications-phases-1-and-2"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gov.uk/government/publications/vehicles-statistics-guidance/vehicle-licensing-statistics-notes-and-definitions" TargetMode="External"/><Relationship Id="rId2" Type="http://schemas.openxmlformats.org/officeDocument/2006/relationships/hyperlink" Target="https://www.gov.uk/government/statistical-data-sets/veh02-licensed-cars" TargetMode="External"/><Relationship Id="rId1" Type="http://schemas.openxmlformats.org/officeDocument/2006/relationships/hyperlink" Target="https://www.gov.uk/government/publications/vehicle-excise-duty/vehicle-excise-duty" TargetMode="External"/><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infrastructure-ni.gov.uk/articles/travel-survey-northern-ireland" TargetMode="External"/><Relationship Id="rId2" Type="http://schemas.openxmlformats.org/officeDocument/2006/relationships/hyperlink" Target="https://naei.beis.gov.uk/reports/reports?section_id=4" TargetMode="External"/><Relationship Id="rId1" Type="http://schemas.openxmlformats.org/officeDocument/2006/relationships/hyperlink" Target="https://www.infrastructure-ni.gov.uk/articles/northern-ireland-road-safety-strategy-2020-statistics" TargetMode="External"/><Relationship Id="rId5" Type="http://schemas.openxmlformats.org/officeDocument/2006/relationships/table" Target="../tables/table19.xm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17.bin"/><Relationship Id="rId1" Type="http://schemas.openxmlformats.org/officeDocument/2006/relationships/hyperlink" Target="https://www.infrastructure-ni.gov.uk/publications/travel-survey-northern-ireland-tsni-headline-report-2020" TargetMode="External"/></Relationships>
</file>

<file path=xl/worksheets/_rels/sheet18.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18.bin"/><Relationship Id="rId1" Type="http://schemas.openxmlformats.org/officeDocument/2006/relationships/hyperlink" Target="https://www.infrastructure-ni.gov.uk/publications/travel-survey-northern-ireland-tsni-headline-report-2020" TargetMode="External"/></Relationships>
</file>

<file path=xl/worksheets/_rels/sheet19.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19.bin"/><Relationship Id="rId1" Type="http://schemas.openxmlformats.org/officeDocument/2006/relationships/hyperlink" Target="https://www.infrastructure-ni.gov.uk/articles/northern-ireland-transport-statistic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20.bin"/><Relationship Id="rId1" Type="http://schemas.openxmlformats.org/officeDocument/2006/relationships/hyperlink" Target="https://www.infrastructure-ni.gov.uk/publications/northern-ireland-transport-statistics-2020-2021"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gov.uk/plug-in-car-van-grants/eligibility" TargetMode="External"/><Relationship Id="rId1" Type="http://schemas.openxmlformats.org/officeDocument/2006/relationships/hyperlink" Target="https://www.gov.uk/government/statistical-data-sets/vehicle-licensing-statistics-data-tables" TargetMode="External"/><Relationship Id="rId4" Type="http://schemas.openxmlformats.org/officeDocument/2006/relationships/table" Target="../tables/table24.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printerSettings" Target="../printerSettings/printerSettings22.bin"/><Relationship Id="rId1" Type="http://schemas.openxmlformats.org/officeDocument/2006/relationships/hyperlink" Target="https://www.daera-ni.gov.uk/publications/greenhouse-gas-emissions-northern-ireland-dairy-farms" TargetMode="External"/></Relationships>
</file>

<file path=xl/worksheets/_rels/sheet23.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printerSettings" Target="../printerSettings/printerSettings23.bin"/><Relationship Id="rId1" Type="http://schemas.openxmlformats.org/officeDocument/2006/relationships/hyperlink" Target="https://www.forestresearch.gov.uk/tools-and-resources/statistics/statistics-by-topic/woodland-statistics/" TargetMode="External"/></Relationships>
</file>

<file path=xl/worksheets/_rels/sheet24.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s://www.nisra.gov.uk/publications/2020-mid-year-population-estimates-northern-ireland" TargetMode="External"/><Relationship Id="rId1" Type="http://schemas.openxmlformats.org/officeDocument/2006/relationships/hyperlink" Target="https://naei.beis.gov.uk/reports/reports?section_id=4" TargetMode="External"/><Relationship Id="rId4" Type="http://schemas.openxmlformats.org/officeDocument/2006/relationships/table" Target="../tables/table31.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printerSettings" Target="../printerSettings/printerSettings28.bin"/><Relationship Id="rId1" Type="http://schemas.openxmlformats.org/officeDocument/2006/relationships/hyperlink" Target="https://www.daera-ni.gov.uk/articles/northern-ireland-local-authority-collected-municipal-waste-management-statistic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ei.beis.gov.uk/reports/reports?section_id=4" TargetMode="External"/><Relationship Id="rId1" Type="http://schemas.openxmlformats.org/officeDocument/2006/relationships/hyperlink" Target="https://www.ons.gov.uk/economy/grossvalueaddedgva/datasets/nominalregionalgrossvalueaddedbalancedperheadandincomecomponent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naei.beis.gov.uk/reports/reports?section_id=4" TargetMode="External"/><Relationship Id="rId1" Type="http://schemas.openxmlformats.org/officeDocument/2006/relationships/hyperlink" Target="https://www.nisra.gov.uk/publications/2020-mid-year-population-estimates-northern-ireland"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naei.beis.gov.uk/reports/reports?section_id=4" TargetMode="External"/><Relationship Id="rId1" Type="http://schemas.openxmlformats.org/officeDocument/2006/relationships/hyperlink" Target="https://www.gov.uk/government/publications/energy-trends-december-2021-special-feature-articles" TargetMode="Externa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gov.uk/government/publications/energy-trends-december-2021-special-feature-articles"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naei.beis.gov.uk/reports/reports?section_id=4" TargetMode="External"/><Relationship Id="rId1" Type="http://schemas.openxmlformats.org/officeDocument/2006/relationships/hyperlink" Target="https://www.finance-ni.gov.uk/publications/annual-housing-stock-statistics"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8.bin"/><Relationship Id="rId1" Type="http://schemas.openxmlformats.org/officeDocument/2006/relationships/hyperlink" Target="https://www.nihe.gov.uk/Working-With-Us/Research/House-Condition-Survey"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9.bin"/><Relationship Id="rId1" Type="http://schemas.openxmlformats.org/officeDocument/2006/relationships/hyperlink" Target="https://www.nihe.gov.uk/Working-With-Us/Research/House-Condition-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9CB24-6FFE-4B3B-8696-8306848069CB}">
  <dimension ref="A1:G18"/>
  <sheetViews>
    <sheetView workbookViewId="0"/>
  </sheetViews>
  <sheetFormatPr defaultColWidth="8.77734375" defaultRowHeight="15"/>
  <cols>
    <col min="1" max="1" width="84.109375" style="425" customWidth="1"/>
    <col min="2" max="2" width="25.44140625" style="416" bestFit="1" customWidth="1"/>
    <col min="3" max="3" width="25.21875" style="416" customWidth="1"/>
    <col min="4" max="4" width="8.77734375" style="416" customWidth="1"/>
    <col min="5" max="16384" width="8.77734375" style="416"/>
  </cols>
  <sheetData>
    <row r="1" spans="1:7" ht="33.450000000000003" customHeight="1">
      <c r="A1" s="426" t="s">
        <v>446</v>
      </c>
    </row>
    <row r="2" spans="1:7" s="418" customFormat="1" ht="59.55" customHeight="1">
      <c r="A2" s="417" t="s">
        <v>450</v>
      </c>
      <c r="B2" s="416"/>
      <c r="C2" s="416"/>
      <c r="D2" s="416"/>
      <c r="E2" s="416"/>
      <c r="F2" s="416"/>
      <c r="G2" s="416"/>
    </row>
    <row r="3" spans="1:7" s="418" customFormat="1" ht="22.05" customHeight="1">
      <c r="A3" s="427" t="s">
        <v>449</v>
      </c>
      <c r="C3" s="416"/>
      <c r="D3" s="416"/>
      <c r="E3" s="416"/>
      <c r="F3" s="416"/>
      <c r="G3" s="416"/>
    </row>
    <row r="4" spans="1:7" s="418" customFormat="1" ht="34.5" customHeight="1">
      <c r="A4" s="419" t="s">
        <v>447</v>
      </c>
      <c r="B4" s="416"/>
      <c r="C4" s="416"/>
      <c r="D4" s="416"/>
      <c r="E4" s="416"/>
      <c r="F4" s="416"/>
      <c r="G4" s="416"/>
    </row>
    <row r="5" spans="1:7" s="418" customFormat="1" ht="15.6">
      <c r="A5" s="420" t="s">
        <v>448</v>
      </c>
      <c r="B5" s="416"/>
      <c r="C5" s="416"/>
      <c r="D5" s="416"/>
      <c r="E5" s="416"/>
      <c r="F5" s="416"/>
      <c r="G5" s="416"/>
    </row>
    <row r="6" spans="1:7" s="418" customFormat="1" ht="33.450000000000003" customHeight="1">
      <c r="A6" s="419" t="s">
        <v>455</v>
      </c>
      <c r="B6" s="416"/>
      <c r="C6" s="416"/>
      <c r="D6" s="416"/>
      <c r="E6" s="416"/>
      <c r="F6" s="416"/>
      <c r="G6" s="416"/>
    </row>
    <row r="7" spans="1:7" s="418" customFormat="1" ht="78" customHeight="1">
      <c r="A7" s="424" t="s">
        <v>454</v>
      </c>
      <c r="B7" s="416"/>
      <c r="C7" s="416"/>
      <c r="D7" s="416"/>
      <c r="E7" s="416"/>
      <c r="F7" s="416"/>
      <c r="G7" s="416"/>
    </row>
    <row r="8" spans="1:7" s="418" customFormat="1" ht="33" customHeight="1">
      <c r="A8" s="419" t="s">
        <v>452</v>
      </c>
      <c r="B8" s="421"/>
      <c r="C8" s="416"/>
      <c r="D8" s="416"/>
      <c r="E8" s="416"/>
      <c r="F8" s="416"/>
      <c r="G8" s="422"/>
    </row>
    <row r="9" spans="1:7" s="418" customFormat="1" ht="15.6">
      <c r="A9" s="427" t="s">
        <v>453</v>
      </c>
      <c r="B9" s="416"/>
      <c r="C9" s="416"/>
      <c r="D9" s="416"/>
      <c r="E9" s="416"/>
      <c r="F9" s="416"/>
      <c r="G9" s="416"/>
    </row>
    <row r="10" spans="1:7" s="418" customFormat="1" ht="31.5" customHeight="1">
      <c r="A10" s="419" t="s">
        <v>445</v>
      </c>
      <c r="B10" s="416"/>
      <c r="C10" s="416"/>
      <c r="D10" s="416"/>
      <c r="E10" s="416"/>
      <c r="F10" s="416"/>
      <c r="G10" s="416"/>
    </row>
    <row r="11" spans="1:7" s="418" customFormat="1" ht="15.6">
      <c r="A11" s="427" t="s">
        <v>451</v>
      </c>
      <c r="B11" s="416"/>
      <c r="C11" s="416"/>
      <c r="D11" s="416"/>
      <c r="E11" s="416"/>
      <c r="F11" s="416"/>
      <c r="G11" s="416"/>
    </row>
    <row r="12" spans="1:7" s="418" customFormat="1" ht="15.6">
      <c r="A12" s="425"/>
      <c r="B12" s="416"/>
      <c r="C12" s="416"/>
      <c r="D12" s="416"/>
      <c r="E12" s="416"/>
      <c r="F12" s="416"/>
      <c r="G12" s="416"/>
    </row>
    <row r="13" spans="1:7" s="418" customFormat="1" ht="15.6">
      <c r="A13" s="425"/>
      <c r="B13" s="416"/>
      <c r="C13" s="416"/>
      <c r="D13" s="416"/>
      <c r="E13" s="416"/>
      <c r="F13" s="416"/>
      <c r="G13" s="416"/>
    </row>
    <row r="14" spans="1:7" s="418" customFormat="1" ht="15.6">
      <c r="A14" s="425"/>
      <c r="B14" s="416"/>
      <c r="C14" s="416"/>
      <c r="D14" s="416"/>
      <c r="E14" s="416"/>
      <c r="F14" s="416"/>
      <c r="G14" s="416"/>
    </row>
    <row r="15" spans="1:7" s="418" customFormat="1" ht="15.6">
      <c r="A15" s="420"/>
      <c r="B15" s="416"/>
      <c r="C15" s="416"/>
      <c r="D15" s="416"/>
      <c r="E15" s="416"/>
      <c r="F15" s="416"/>
      <c r="G15" s="416"/>
    </row>
    <row r="16" spans="1:7" s="418" customFormat="1" ht="15.6">
      <c r="A16" s="420"/>
      <c r="B16" s="416"/>
      <c r="C16" s="416"/>
      <c r="D16" s="416"/>
      <c r="E16" s="416"/>
      <c r="F16" s="416"/>
      <c r="G16" s="416"/>
    </row>
    <row r="17" spans="1:7" s="418" customFormat="1" ht="15.6">
      <c r="A17" s="423"/>
      <c r="B17" s="416"/>
      <c r="C17" s="416"/>
      <c r="D17" s="416"/>
      <c r="E17" s="416"/>
      <c r="F17" s="416"/>
      <c r="G17" s="416"/>
    </row>
    <row r="18" spans="1:7" s="418" customFormat="1" ht="15.6">
      <c r="A18" s="423"/>
      <c r="B18" s="416"/>
      <c r="C18" s="416"/>
      <c r="D18" s="416"/>
      <c r="E18" s="416"/>
      <c r="F18" s="416"/>
      <c r="G18" s="416"/>
    </row>
  </sheetData>
  <hyperlinks>
    <hyperlink ref="A9" r:id="rId1" xr:uid="{00468635-A3EE-4F5F-B273-E53E206FDA3C}"/>
    <hyperlink ref="A11" r:id="rId2" xr:uid="{D6F9B5B9-4CF9-4208-B195-79B4311E7850}"/>
    <hyperlink ref="A3" r:id="rId3" display="https://www.daera-ni.gov.uk/publications/northern-ireland-carbon-intensity-indicators-2022" xr:uid="{4B06CDE0-7EE0-4E16-9742-1CB08DF5FD4D}"/>
  </hyperlinks>
  <pageMargins left="0.70000000000000007" right="0.70000000000000007" top="0.75" bottom="0.75" header="0.30000000000000004" footer="0.30000000000000004"/>
  <pageSetup fitToWidth="0" fitToHeight="0"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5"/>
  <sheetViews>
    <sheetView workbookViewId="0"/>
  </sheetViews>
  <sheetFormatPr defaultColWidth="11.44140625" defaultRowHeight="14.4"/>
  <cols>
    <col min="1" max="1" width="23.77734375" style="18" customWidth="1"/>
    <col min="2" max="16384" width="11.44140625" style="18"/>
  </cols>
  <sheetData>
    <row r="1" spans="1:16" ht="17.399999999999999">
      <c r="A1" s="391" t="s">
        <v>340</v>
      </c>
    </row>
    <row r="2" spans="1:16">
      <c r="A2" s="18" t="s">
        <v>348</v>
      </c>
    </row>
    <row r="3" spans="1:16">
      <c r="A3" s="26" t="s">
        <v>186</v>
      </c>
    </row>
    <row r="4" spans="1:16">
      <c r="A4" s="26" t="s">
        <v>325</v>
      </c>
    </row>
    <row r="5" spans="1:16" ht="15.6">
      <c r="A5" s="393" t="s">
        <v>341</v>
      </c>
    </row>
    <row r="6" spans="1:16">
      <c r="A6" s="18" t="s">
        <v>156</v>
      </c>
      <c r="G6" s="17"/>
      <c r="H6" s="99"/>
      <c r="I6" s="17"/>
    </row>
    <row r="7" spans="1:16" ht="15.6">
      <c r="A7" s="224" t="s">
        <v>389</v>
      </c>
      <c r="B7" s="251" t="s">
        <v>17</v>
      </c>
      <c r="C7" s="251" t="s">
        <v>7</v>
      </c>
      <c r="D7" s="251" t="s">
        <v>8</v>
      </c>
      <c r="E7" s="251" t="s">
        <v>9</v>
      </c>
      <c r="F7" s="251" t="s">
        <v>18</v>
      </c>
      <c r="G7" s="252" t="s">
        <v>59</v>
      </c>
      <c r="H7" s="100"/>
    </row>
    <row r="8" spans="1:16" ht="15.6">
      <c r="A8" s="244" t="s">
        <v>19</v>
      </c>
      <c r="B8" s="87">
        <v>6847</v>
      </c>
      <c r="C8" s="87">
        <v>9063</v>
      </c>
      <c r="D8" s="87">
        <v>9997</v>
      </c>
      <c r="E8" s="87">
        <v>9095</v>
      </c>
      <c r="F8" s="87">
        <v>7904</v>
      </c>
      <c r="G8" s="250">
        <v>6243</v>
      </c>
      <c r="H8" s="101"/>
      <c r="I8" s="99"/>
      <c r="K8" s="31"/>
      <c r="L8" s="31"/>
      <c r="M8" s="31"/>
      <c r="N8" s="31"/>
      <c r="O8" s="31"/>
      <c r="P8" s="31"/>
    </row>
    <row r="9" spans="1:16" ht="15.6">
      <c r="A9" s="244" t="s">
        <v>33</v>
      </c>
      <c r="B9" s="87">
        <v>576</v>
      </c>
      <c r="C9" s="87">
        <v>1318</v>
      </c>
      <c r="D9" s="87">
        <v>978</v>
      </c>
      <c r="E9" s="87">
        <v>907</v>
      </c>
      <c r="F9" s="87">
        <v>814</v>
      </c>
      <c r="G9" s="250">
        <v>742</v>
      </c>
      <c r="H9" s="101"/>
      <c r="I9" s="102"/>
      <c r="K9" s="31"/>
      <c r="L9" s="31"/>
      <c r="M9" s="31"/>
      <c r="N9" s="31"/>
      <c r="O9" s="31"/>
      <c r="P9" s="31"/>
    </row>
    <row r="10" spans="1:16" ht="15.6">
      <c r="A10" s="220" t="s">
        <v>115</v>
      </c>
      <c r="B10" s="253">
        <f t="shared" ref="B10:G10" si="0">SUM(B8:B9)</f>
        <v>7423</v>
      </c>
      <c r="C10" s="253">
        <f t="shared" si="0"/>
        <v>10381</v>
      </c>
      <c r="D10" s="253">
        <f t="shared" si="0"/>
        <v>10975</v>
      </c>
      <c r="E10" s="253">
        <f t="shared" si="0"/>
        <v>10002</v>
      </c>
      <c r="F10" s="253">
        <f t="shared" si="0"/>
        <v>8718</v>
      </c>
      <c r="G10" s="254">
        <f t="shared" si="0"/>
        <v>6985</v>
      </c>
      <c r="H10" s="103"/>
      <c r="I10" s="103"/>
    </row>
    <row r="11" spans="1:16">
      <c r="I11" s="17"/>
    </row>
    <row r="12" spans="1:16" ht="15.6">
      <c r="A12" s="393" t="s">
        <v>342</v>
      </c>
      <c r="I12" s="17"/>
    </row>
    <row r="13" spans="1:16">
      <c r="A13" s="18" t="s">
        <v>194</v>
      </c>
    </row>
    <row r="14" spans="1:16">
      <c r="A14" s="18" t="s">
        <v>373</v>
      </c>
    </row>
    <row r="15" spans="1:16" ht="15.6">
      <c r="A15" s="224" t="s">
        <v>389</v>
      </c>
      <c r="B15" s="251" t="s">
        <v>59</v>
      </c>
      <c r="C15" s="251" t="s">
        <v>137</v>
      </c>
      <c r="D15" s="251" t="s">
        <v>140</v>
      </c>
      <c r="E15" s="251" t="s">
        <v>151</v>
      </c>
      <c r="F15" s="251" t="s">
        <v>158</v>
      </c>
      <c r="G15" s="251" t="s">
        <v>182</v>
      </c>
      <c r="H15" s="252" t="s">
        <v>193</v>
      </c>
      <c r="I15" s="374" t="s">
        <v>318</v>
      </c>
      <c r="J15" s="104"/>
      <c r="K15" s="104"/>
    </row>
    <row r="16" spans="1:16" ht="15.6">
      <c r="A16" s="244" t="s">
        <v>19</v>
      </c>
      <c r="B16" s="87"/>
      <c r="C16" s="87">
        <v>1658</v>
      </c>
      <c r="D16" s="87">
        <v>2687</v>
      </c>
      <c r="E16" s="87">
        <v>2310</v>
      </c>
      <c r="F16" s="87">
        <v>1650</v>
      </c>
      <c r="G16" s="87">
        <v>1374</v>
      </c>
      <c r="H16" s="250">
        <v>687</v>
      </c>
      <c r="I16" s="375">
        <v>1257</v>
      </c>
      <c r="J16" s="105"/>
      <c r="K16" s="105"/>
    </row>
    <row r="17" spans="1:14" ht="15.6">
      <c r="A17" s="244" t="s">
        <v>33</v>
      </c>
      <c r="B17" s="87"/>
      <c r="C17" s="87">
        <v>2058</v>
      </c>
      <c r="D17" s="87">
        <v>3649</v>
      </c>
      <c r="E17" s="87">
        <v>3359</v>
      </c>
      <c r="F17" s="87">
        <v>2745</v>
      </c>
      <c r="G17" s="87">
        <v>2063</v>
      </c>
      <c r="H17" s="250">
        <v>1308</v>
      </c>
      <c r="I17" s="375">
        <v>2175</v>
      </c>
      <c r="J17" s="105"/>
      <c r="K17" s="105"/>
    </row>
    <row r="18" spans="1:14" s="17" customFormat="1" ht="15.6">
      <c r="A18" s="220" t="s">
        <v>115</v>
      </c>
      <c r="B18" s="253"/>
      <c r="C18" s="253">
        <f>SUM(C16:C17)</f>
        <v>3716</v>
      </c>
      <c r="D18" s="253">
        <f>SUM(D16:D17)</f>
        <v>6336</v>
      </c>
      <c r="E18" s="253">
        <f>SUM(E16:E17)</f>
        <v>5669</v>
      </c>
      <c r="F18" s="253">
        <f>SUM(F16:F17)</f>
        <v>4395</v>
      </c>
      <c r="G18" s="253">
        <f>SUM(G16:G17)</f>
        <v>3437</v>
      </c>
      <c r="H18" s="254">
        <v>1995</v>
      </c>
      <c r="I18" s="376">
        <v>3432</v>
      </c>
      <c r="J18" s="106"/>
      <c r="K18" s="106"/>
    </row>
    <row r="19" spans="1:14">
      <c r="A19" s="18" t="s">
        <v>187</v>
      </c>
      <c r="B19" s="107"/>
      <c r="C19" s="107"/>
      <c r="D19" s="107"/>
      <c r="E19" s="107"/>
      <c r="F19" s="107"/>
    </row>
    <row r="20" spans="1:14">
      <c r="A20" s="18" t="s">
        <v>374</v>
      </c>
      <c r="B20" s="107"/>
      <c r="C20" s="107"/>
      <c r="D20" s="107"/>
      <c r="E20" s="107"/>
      <c r="F20" s="107"/>
    </row>
    <row r="21" spans="1:14">
      <c r="A21" s="18" t="s">
        <v>326</v>
      </c>
      <c r="B21" s="107"/>
      <c r="C21" s="107"/>
      <c r="D21" s="107"/>
      <c r="E21" s="107"/>
      <c r="F21" s="107"/>
    </row>
    <row r="22" spans="1:14">
      <c r="A22" s="26" t="s">
        <v>195</v>
      </c>
      <c r="B22" s="107"/>
      <c r="C22" s="107"/>
      <c r="D22" s="107"/>
      <c r="E22" s="107"/>
      <c r="F22" s="107"/>
    </row>
    <row r="23" spans="1:14">
      <c r="A23" s="165" t="s">
        <v>295</v>
      </c>
    </row>
    <row r="24" spans="1:14" ht="15" customHeight="1">
      <c r="A24" s="156"/>
      <c r="B24" s="156"/>
      <c r="C24" s="156"/>
      <c r="D24" s="156"/>
      <c r="E24" s="156"/>
      <c r="F24" s="156"/>
      <c r="G24" s="156"/>
      <c r="H24" s="156"/>
      <c r="I24" s="156"/>
      <c r="J24" s="47"/>
      <c r="K24" s="47"/>
      <c r="L24" s="47"/>
      <c r="M24" s="47"/>
      <c r="N24" s="47"/>
    </row>
    <row r="25" spans="1:14">
      <c r="A25" s="107"/>
      <c r="B25" s="107"/>
      <c r="C25" s="107"/>
      <c r="D25" s="107"/>
      <c r="E25" s="107"/>
      <c r="F25" s="107"/>
      <c r="G25" s="107"/>
      <c r="H25" s="107"/>
      <c r="I25" s="107"/>
      <c r="J25" s="107"/>
      <c r="K25" s="107"/>
      <c r="L25" s="107"/>
      <c r="M25" s="107"/>
      <c r="N25" s="107"/>
    </row>
  </sheetData>
  <hyperlinks>
    <hyperlink ref="A23" location="Contents!A1" display="Return to Contents Page" xr:uid="{00000000-0004-0000-0800-000000000000}"/>
  </hyperlinks>
  <pageMargins left="0.25" right="0.25" top="0.75" bottom="0.75" header="0.3" footer="0.3"/>
  <pageSetup paperSize="9" scale="68" orientation="landscape"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15"/>
  <sheetViews>
    <sheetView workbookViewId="0"/>
  </sheetViews>
  <sheetFormatPr defaultColWidth="11.44140625" defaultRowHeight="14.4"/>
  <cols>
    <col min="1" max="1" width="42" style="18" customWidth="1"/>
    <col min="2" max="16384" width="11.44140625" style="18"/>
  </cols>
  <sheetData>
    <row r="1" spans="1:14" ht="17.399999999999999">
      <c r="A1" s="392" t="s">
        <v>343</v>
      </c>
    </row>
    <row r="2" spans="1:14">
      <c r="A2" s="18" t="s">
        <v>152</v>
      </c>
    </row>
    <row r="3" spans="1:14">
      <c r="A3" s="18" t="s">
        <v>331</v>
      </c>
    </row>
    <row r="4" spans="1:14">
      <c r="A4" s="18" t="s">
        <v>186</v>
      </c>
    </row>
    <row r="5" spans="1:14">
      <c r="A5" s="165" t="s">
        <v>192</v>
      </c>
    </row>
    <row r="6" spans="1:14" ht="15.6">
      <c r="A6" s="255" t="s">
        <v>58</v>
      </c>
      <c r="B6" s="235" t="s">
        <v>258</v>
      </c>
      <c r="C6" s="235" t="s">
        <v>260</v>
      </c>
      <c r="D6" s="235" t="s">
        <v>263</v>
      </c>
      <c r="E6" s="235" t="s">
        <v>265</v>
      </c>
      <c r="F6" s="236" t="s">
        <v>168</v>
      </c>
      <c r="H6" s="108"/>
    </row>
    <row r="7" spans="1:14" ht="15.6">
      <c r="A7" s="83" t="s">
        <v>70</v>
      </c>
      <c r="B7" s="96">
        <v>0.65300000000000002</v>
      </c>
      <c r="C7" s="96">
        <v>0.70299999999999996</v>
      </c>
      <c r="D7" s="96">
        <v>0.68200000000000005</v>
      </c>
      <c r="E7" s="96">
        <v>0.67800000000000005</v>
      </c>
      <c r="F7" s="245">
        <v>0.68</v>
      </c>
      <c r="G7" s="74"/>
      <c r="H7" s="74"/>
      <c r="N7" s="74"/>
    </row>
    <row r="8" spans="1:14" ht="15.6">
      <c r="A8" s="57" t="s">
        <v>69</v>
      </c>
      <c r="B8" s="96">
        <v>0.08</v>
      </c>
      <c r="C8" s="96">
        <v>0.11899999999999999</v>
      </c>
      <c r="D8" s="96">
        <v>0.154</v>
      </c>
      <c r="E8" s="96">
        <v>0.16700000000000001</v>
      </c>
      <c r="F8" s="245">
        <v>0.24</v>
      </c>
      <c r="G8" s="74"/>
      <c r="H8" s="74"/>
      <c r="N8" s="74"/>
    </row>
    <row r="9" spans="1:14" ht="15.6">
      <c r="A9" s="57" t="s">
        <v>116</v>
      </c>
      <c r="B9" s="96">
        <v>0.24099999999999999</v>
      </c>
      <c r="C9" s="96">
        <v>0.16</v>
      </c>
      <c r="D9" s="96">
        <v>0.154</v>
      </c>
      <c r="E9" s="96">
        <v>0.14099999999999999</v>
      </c>
      <c r="F9" s="245">
        <v>0.08</v>
      </c>
      <c r="G9" s="74"/>
      <c r="H9" s="74"/>
      <c r="N9" s="74"/>
    </row>
    <row r="10" spans="1:14" ht="15.6">
      <c r="A10" s="109" t="s">
        <v>72</v>
      </c>
      <c r="B10" s="96">
        <v>0.97299999999999998</v>
      </c>
      <c r="C10" s="96">
        <v>0.98199999999999998</v>
      </c>
      <c r="D10" s="96">
        <v>0.99</v>
      </c>
      <c r="E10" s="95">
        <v>0.98599999999999999</v>
      </c>
      <c r="F10" s="245">
        <v>0.99</v>
      </c>
      <c r="G10" s="74"/>
      <c r="H10" s="74"/>
      <c r="N10" s="74"/>
    </row>
    <row r="11" spans="1:14" ht="15.6">
      <c r="A11" s="57" t="s">
        <v>71</v>
      </c>
      <c r="B11" s="96">
        <v>2.7E-2</v>
      </c>
      <c r="C11" s="96">
        <v>1.7999999999999999E-2</v>
      </c>
      <c r="D11" s="96">
        <v>0.01</v>
      </c>
      <c r="E11" s="95">
        <v>1.4E-2</v>
      </c>
      <c r="F11" s="245">
        <v>0.01</v>
      </c>
      <c r="G11" s="74"/>
      <c r="H11" s="74"/>
      <c r="N11" s="74"/>
    </row>
    <row r="12" spans="1:14" ht="15.6">
      <c r="A12" s="256" t="s">
        <v>13</v>
      </c>
      <c r="B12" s="239">
        <v>680000</v>
      </c>
      <c r="C12" s="239">
        <v>705000</v>
      </c>
      <c r="D12" s="239">
        <v>740000</v>
      </c>
      <c r="E12" s="239">
        <v>760000</v>
      </c>
      <c r="F12" s="240">
        <v>780000</v>
      </c>
    </row>
    <row r="13" spans="1:14">
      <c r="A13" s="18" t="s">
        <v>78</v>
      </c>
    </row>
    <row r="14" spans="1:14">
      <c r="A14" s="18" t="s">
        <v>308</v>
      </c>
    </row>
    <row r="15" spans="1:14">
      <c r="A15" s="165" t="s">
        <v>295</v>
      </c>
    </row>
  </sheetData>
  <hyperlinks>
    <hyperlink ref="A5" r:id="rId1" xr:uid="{00000000-0004-0000-0900-000000000000}"/>
    <hyperlink ref="A15" location="Contents!A1" display="Return to Contents Page" xr:uid="{00000000-0004-0000-0900-000001000000}"/>
  </hyperlinks>
  <pageMargins left="0.25" right="0.25" top="0.75" bottom="0.75" header="0.3" footer="0.3"/>
  <pageSetup paperSize="9" scale="73" orientation="landscape"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9"/>
  <sheetViews>
    <sheetView workbookViewId="0"/>
  </sheetViews>
  <sheetFormatPr defaultColWidth="11.44140625" defaultRowHeight="14.4"/>
  <cols>
    <col min="1" max="1" width="26.44140625" style="18" customWidth="1"/>
    <col min="2" max="2" width="11.44140625" style="18"/>
    <col min="3" max="3" width="13.5546875" style="18" customWidth="1"/>
    <col min="4" max="4" width="11.77734375" style="18" customWidth="1"/>
    <col min="5" max="5" width="11.44140625" style="18"/>
    <col min="6" max="6" width="13.44140625" style="18" customWidth="1"/>
    <col min="7" max="8" width="15.5546875" style="18" customWidth="1"/>
    <col min="9" max="16384" width="11.44140625" style="18"/>
  </cols>
  <sheetData>
    <row r="1" spans="1:7" ht="17.399999999999999">
      <c r="A1" s="392" t="s">
        <v>344</v>
      </c>
    </row>
    <row r="2" spans="1:7">
      <c r="A2" s="18" t="s">
        <v>347</v>
      </c>
    </row>
    <row r="3" spans="1:7">
      <c r="A3" s="42" t="s">
        <v>186</v>
      </c>
    </row>
    <row r="4" spans="1:7">
      <c r="A4" s="42" t="s">
        <v>197</v>
      </c>
    </row>
    <row r="5" spans="1:7" ht="15.6">
      <c r="A5" s="393" t="s">
        <v>345</v>
      </c>
    </row>
    <row r="6" spans="1:7">
      <c r="A6" s="18" t="s">
        <v>142</v>
      </c>
    </row>
    <row r="7" spans="1:7" ht="15.6">
      <c r="A7" s="233" t="s">
        <v>390</v>
      </c>
      <c r="B7" s="235" t="s">
        <v>9</v>
      </c>
      <c r="C7" s="235" t="s">
        <v>18</v>
      </c>
      <c r="D7" s="235" t="s">
        <v>59</v>
      </c>
      <c r="E7" s="236" t="s">
        <v>137</v>
      </c>
      <c r="F7" s="17"/>
    </row>
    <row r="8" spans="1:7" ht="15.6">
      <c r="A8" s="387" t="s">
        <v>118</v>
      </c>
      <c r="B8" s="114">
        <v>3</v>
      </c>
      <c r="C8" s="114">
        <v>7</v>
      </c>
      <c r="D8" s="114">
        <v>28</v>
      </c>
      <c r="E8" s="388">
        <v>374</v>
      </c>
    </row>
    <row r="9" spans="1:7" ht="15.6">
      <c r="A9" s="389" t="s">
        <v>61</v>
      </c>
      <c r="B9" s="114">
        <v>10</v>
      </c>
      <c r="C9" s="114">
        <v>15</v>
      </c>
      <c r="D9" s="114">
        <v>49</v>
      </c>
      <c r="E9" s="388">
        <v>1126</v>
      </c>
    </row>
    <row r="10" spans="1:7" ht="15.6">
      <c r="A10" s="389" t="s">
        <v>117</v>
      </c>
      <c r="B10" s="114">
        <v>0</v>
      </c>
      <c r="C10" s="114">
        <v>4</v>
      </c>
      <c r="D10" s="114">
        <v>24</v>
      </c>
      <c r="E10" s="388">
        <v>315</v>
      </c>
    </row>
    <row r="11" spans="1:7" ht="15.6">
      <c r="A11" s="390" t="s">
        <v>62</v>
      </c>
      <c r="B11" s="114">
        <v>7</v>
      </c>
      <c r="C11" s="114">
        <v>1</v>
      </c>
      <c r="D11" s="114">
        <v>55</v>
      </c>
      <c r="E11" s="388">
        <v>638</v>
      </c>
    </row>
    <row r="12" spans="1:7" ht="15.6">
      <c r="A12" s="386" t="s">
        <v>5</v>
      </c>
      <c r="B12" s="258">
        <f>SUM(B8:B11)</f>
        <v>20</v>
      </c>
      <c r="C12" s="258">
        <f>SUM(C8:C11)</f>
        <v>27</v>
      </c>
      <c r="D12" s="258">
        <f>SUM(D8:D11)</f>
        <v>156</v>
      </c>
      <c r="E12" s="259">
        <f>SUM(E8:E11)</f>
        <v>2453</v>
      </c>
      <c r="F12" s="35"/>
    </row>
    <row r="13" spans="1:7" ht="15.6">
      <c r="B13" s="76"/>
      <c r="C13" s="76"/>
      <c r="D13" s="56"/>
    </row>
    <row r="14" spans="1:7" ht="15.6">
      <c r="A14" s="393" t="s">
        <v>346</v>
      </c>
      <c r="B14" s="29"/>
      <c r="C14" s="29"/>
      <c r="D14" s="29"/>
      <c r="E14" s="29"/>
      <c r="F14" s="29"/>
      <c r="G14" s="29"/>
    </row>
    <row r="15" spans="1:7">
      <c r="A15" s="18" t="s">
        <v>142</v>
      </c>
    </row>
    <row r="16" spans="1:7" ht="15.6">
      <c r="A16" s="233" t="s">
        <v>390</v>
      </c>
      <c r="B16" s="235" t="s">
        <v>9</v>
      </c>
      <c r="C16" s="235" t="s">
        <v>18</v>
      </c>
      <c r="D16" s="235" t="s">
        <v>59</v>
      </c>
      <c r="E16" s="236" t="s">
        <v>137</v>
      </c>
      <c r="F16" s="142"/>
      <c r="G16" s="142"/>
    </row>
    <row r="17" spans="1:9" ht="15.6">
      <c r="A17" s="116" t="s">
        <v>61</v>
      </c>
      <c r="B17" s="114">
        <v>9</v>
      </c>
      <c r="C17" s="114">
        <v>75</v>
      </c>
      <c r="D17" s="114">
        <v>376</v>
      </c>
      <c r="E17" s="257">
        <v>1642</v>
      </c>
      <c r="F17" s="141"/>
      <c r="G17" s="141"/>
      <c r="H17" s="141"/>
    </row>
    <row r="18" spans="1:9" ht="15.6">
      <c r="A18" s="116" t="s">
        <v>117</v>
      </c>
      <c r="B18" s="114">
        <v>0</v>
      </c>
      <c r="C18" s="114">
        <v>0</v>
      </c>
      <c r="D18" s="114">
        <v>4</v>
      </c>
      <c r="E18" s="257">
        <v>15</v>
      </c>
      <c r="F18" s="141"/>
      <c r="G18" s="141"/>
      <c r="H18" s="141"/>
    </row>
    <row r="19" spans="1:9" ht="15.6">
      <c r="A19" s="116" t="s">
        <v>60</v>
      </c>
      <c r="B19" s="114">
        <v>0</v>
      </c>
      <c r="C19" s="114">
        <v>0</v>
      </c>
      <c r="D19" s="114">
        <v>1</v>
      </c>
      <c r="E19" s="257">
        <v>5</v>
      </c>
      <c r="F19" s="141"/>
      <c r="G19" s="141"/>
      <c r="H19" s="141"/>
    </row>
    <row r="20" spans="1:9" ht="15.6">
      <c r="A20" s="116" t="s">
        <v>141</v>
      </c>
      <c r="B20" s="114">
        <v>0</v>
      </c>
      <c r="C20" s="114">
        <v>0</v>
      </c>
      <c r="D20" s="114">
        <v>0</v>
      </c>
      <c r="E20" s="257">
        <v>1</v>
      </c>
      <c r="F20" s="141"/>
      <c r="G20" s="141"/>
      <c r="H20" s="141"/>
    </row>
    <row r="21" spans="1:9" ht="15.6">
      <c r="A21" s="237" t="s">
        <v>5</v>
      </c>
      <c r="B21" s="258">
        <v>9</v>
      </c>
      <c r="C21" s="258">
        <v>75</v>
      </c>
      <c r="D21" s="258">
        <v>381</v>
      </c>
      <c r="E21" s="259">
        <v>1663</v>
      </c>
      <c r="F21" s="35"/>
      <c r="G21" s="141"/>
      <c r="H21" s="141"/>
    </row>
    <row r="23" spans="1:9" ht="15.6">
      <c r="A23" s="393" t="s">
        <v>349</v>
      </c>
    </row>
    <row r="24" spans="1:9">
      <c r="A24" s="25" t="s">
        <v>143</v>
      </c>
      <c r="B24" s="110"/>
      <c r="C24" s="110"/>
      <c r="D24" s="110"/>
      <c r="E24" s="110"/>
      <c r="F24" s="110"/>
      <c r="G24" s="29"/>
    </row>
    <row r="25" spans="1:9" ht="15.6">
      <c r="A25" s="233" t="s">
        <v>388</v>
      </c>
      <c r="B25" s="260" t="s">
        <v>3</v>
      </c>
      <c r="C25" s="260" t="s">
        <v>34</v>
      </c>
      <c r="D25" s="260" t="s">
        <v>35</v>
      </c>
      <c r="E25" s="260" t="s">
        <v>2</v>
      </c>
      <c r="F25" s="260" t="s">
        <v>36</v>
      </c>
      <c r="G25" s="260" t="s">
        <v>4</v>
      </c>
      <c r="H25" s="260" t="s">
        <v>154</v>
      </c>
      <c r="I25" s="261" t="s">
        <v>37</v>
      </c>
    </row>
    <row r="26" spans="1:9" ht="15.6">
      <c r="A26" s="262" t="s">
        <v>38</v>
      </c>
      <c r="B26" s="263">
        <v>2125</v>
      </c>
      <c r="C26" s="263">
        <v>45</v>
      </c>
      <c r="D26" s="263">
        <v>37</v>
      </c>
      <c r="E26" s="263">
        <v>39</v>
      </c>
      <c r="F26" s="263">
        <v>21</v>
      </c>
      <c r="G26" s="263">
        <v>175</v>
      </c>
      <c r="H26" s="263">
        <v>11</v>
      </c>
      <c r="I26" s="264">
        <v>2453</v>
      </c>
    </row>
    <row r="27" spans="1:9">
      <c r="A27" s="42" t="s">
        <v>187</v>
      </c>
      <c r="B27" s="29"/>
      <c r="C27" s="29"/>
      <c r="D27" s="29"/>
      <c r="E27" s="29"/>
      <c r="F27" s="29"/>
      <c r="G27" s="29"/>
    </row>
    <row r="28" spans="1:9">
      <c r="A28" s="42" t="s">
        <v>196</v>
      </c>
      <c r="B28" s="29"/>
      <c r="C28" s="29"/>
      <c r="D28" s="29"/>
      <c r="E28" s="29"/>
      <c r="F28" s="29"/>
      <c r="G28" s="29"/>
    </row>
    <row r="29" spans="1:9">
      <c r="A29" s="42" t="s">
        <v>148</v>
      </c>
      <c r="B29" s="29"/>
      <c r="C29" s="29"/>
      <c r="D29" s="29"/>
      <c r="E29" s="29"/>
      <c r="F29" s="29"/>
      <c r="G29" s="29"/>
    </row>
    <row r="30" spans="1:9">
      <c r="A30" s="25" t="s">
        <v>283</v>
      </c>
      <c r="B30" s="111"/>
      <c r="C30" s="111"/>
      <c r="E30" s="59"/>
      <c r="F30" s="111"/>
      <c r="G30" s="111"/>
      <c r="H30" s="111"/>
      <c r="I30" s="111"/>
    </row>
    <row r="31" spans="1:9">
      <c r="A31" s="165" t="s">
        <v>295</v>
      </c>
      <c r="B31" s="113"/>
      <c r="C31" s="113"/>
    </row>
    <row r="32" spans="1:9">
      <c r="A32" s="111"/>
      <c r="B32" s="111"/>
      <c r="C32" s="112"/>
    </row>
    <row r="33" spans="1:3">
      <c r="A33" s="111"/>
      <c r="B33" s="111"/>
      <c r="C33" s="112"/>
    </row>
    <row r="34" spans="1:3">
      <c r="A34" s="111"/>
      <c r="B34" s="111"/>
      <c r="C34" s="112"/>
    </row>
    <row r="35" spans="1:3">
      <c r="A35" s="111"/>
      <c r="B35" s="111"/>
      <c r="C35" s="112"/>
    </row>
    <row r="36" spans="1:3">
      <c r="A36" s="111"/>
      <c r="B36" s="111"/>
      <c r="C36" s="112"/>
    </row>
    <row r="37" spans="1:3">
      <c r="A37" s="111"/>
      <c r="B37" s="111"/>
      <c r="C37" s="112"/>
    </row>
    <row r="38" spans="1:3">
      <c r="A38" s="112"/>
      <c r="B38" s="112"/>
      <c r="C38" s="112"/>
    </row>
    <row r="39" spans="1:3">
      <c r="A39" s="59"/>
      <c r="B39" s="59"/>
      <c r="C39" s="59"/>
    </row>
  </sheetData>
  <hyperlinks>
    <hyperlink ref="A31" location="Contents!A1" display="Return to Contents Page" xr:uid="{00000000-0004-0000-0A00-000000000000}"/>
  </hyperlinks>
  <pageMargins left="0.25" right="0.25" top="0.75" bottom="0.75" header="0.3" footer="0.3"/>
  <pageSetup paperSize="9" scale="49" orientation="landscape"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1"/>
  <sheetViews>
    <sheetView workbookViewId="0"/>
  </sheetViews>
  <sheetFormatPr defaultColWidth="11.44140625" defaultRowHeight="14.4"/>
  <cols>
    <col min="1" max="1" width="25" customWidth="1"/>
  </cols>
  <sheetData>
    <row r="1" spans="1:11" s="19" customFormat="1" ht="17.399999999999999">
      <c r="A1" s="394" t="s">
        <v>350</v>
      </c>
    </row>
    <row r="2" spans="1:11" ht="16.5" customHeight="1">
      <c r="A2" s="55" t="s">
        <v>180</v>
      </c>
      <c r="B2" s="117"/>
      <c r="C2" s="117"/>
      <c r="D2" s="18"/>
      <c r="E2" s="18"/>
      <c r="F2" s="18"/>
      <c r="G2" s="18"/>
      <c r="H2" s="18"/>
      <c r="I2" s="18"/>
    </row>
    <row r="3" spans="1:11" s="19" customFormat="1" ht="16.5" customHeight="1">
      <c r="A3" s="19" t="s">
        <v>331</v>
      </c>
      <c r="B3" s="117"/>
      <c r="C3" s="117"/>
      <c r="D3" s="18"/>
      <c r="E3" s="18"/>
      <c r="F3" s="18"/>
      <c r="G3" s="18"/>
      <c r="H3" s="18"/>
      <c r="I3" s="18"/>
    </row>
    <row r="4" spans="1:11" ht="15" customHeight="1">
      <c r="A4" s="25" t="s">
        <v>0</v>
      </c>
      <c r="B4" s="37"/>
      <c r="C4" s="38"/>
      <c r="D4" s="35"/>
      <c r="E4" s="18"/>
      <c r="F4" s="18"/>
      <c r="G4" s="18"/>
      <c r="H4" s="18"/>
      <c r="I4" s="18"/>
    </row>
    <row r="5" spans="1:11">
      <c r="A5" s="165" t="s">
        <v>199</v>
      </c>
    </row>
    <row r="6" spans="1:11" ht="16.5" customHeight="1">
      <c r="A6" s="224" t="s">
        <v>388</v>
      </c>
      <c r="B6" s="225" t="s">
        <v>7</v>
      </c>
      <c r="C6" s="225" t="s">
        <v>8</v>
      </c>
      <c r="D6" s="225" t="s">
        <v>9</v>
      </c>
      <c r="E6" s="225" t="s">
        <v>18</v>
      </c>
      <c r="F6" s="225" t="s">
        <v>59</v>
      </c>
      <c r="G6" s="225" t="s">
        <v>137</v>
      </c>
      <c r="H6" s="225" t="s">
        <v>140</v>
      </c>
      <c r="I6" s="225" t="s">
        <v>151</v>
      </c>
      <c r="J6" s="226" t="s">
        <v>158</v>
      </c>
    </row>
    <row r="7" spans="1:11" s="12" customFormat="1" ht="16.5" customHeight="1">
      <c r="A7" s="265" t="s">
        <v>63</v>
      </c>
      <c r="B7" s="266">
        <v>48</v>
      </c>
      <c r="C7" s="266">
        <v>48</v>
      </c>
      <c r="D7" s="266">
        <v>49</v>
      </c>
      <c r="E7" s="266">
        <v>51</v>
      </c>
      <c r="F7" s="266">
        <v>47</v>
      </c>
      <c r="G7" s="266">
        <v>43</v>
      </c>
      <c r="H7" s="267">
        <v>40</v>
      </c>
      <c r="I7" s="267">
        <v>41</v>
      </c>
      <c r="J7" s="268">
        <v>41</v>
      </c>
      <c r="K7" s="21"/>
    </row>
    <row r="8" spans="1:11" s="19" customFormat="1">
      <c r="A8" s="6" t="s">
        <v>78</v>
      </c>
      <c r="B8" s="6"/>
      <c r="C8" s="6"/>
      <c r="D8" s="6"/>
      <c r="E8" s="6"/>
    </row>
    <row r="9" spans="1:11">
      <c r="A9" s="6" t="s">
        <v>181</v>
      </c>
      <c r="B9" s="6"/>
      <c r="C9" s="6"/>
      <c r="D9" s="6"/>
      <c r="E9" s="6"/>
    </row>
    <row r="10" spans="1:11">
      <c r="A10" s="164" t="s">
        <v>198</v>
      </c>
      <c r="B10" s="22"/>
      <c r="C10" s="22"/>
      <c r="D10" s="22"/>
    </row>
    <row r="11" spans="1:11">
      <c r="A11" s="165" t="s">
        <v>295</v>
      </c>
    </row>
  </sheetData>
  <hyperlinks>
    <hyperlink ref="A5" r:id="rId1" xr:uid="{00000000-0004-0000-0B00-000000000000}"/>
    <hyperlink ref="A11" location="Contents!A1" display="Return to Contents Page" xr:uid="{00000000-0004-0000-0B00-000001000000}"/>
  </hyperlinks>
  <pageMargins left="0.25" right="0.25" top="0.75" bottom="0.75" header="0.3" footer="0.3"/>
  <pageSetup paperSize="9" scale="95" orientation="landscape"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3"/>
  <sheetViews>
    <sheetView workbookViewId="0"/>
  </sheetViews>
  <sheetFormatPr defaultColWidth="11.44140625" defaultRowHeight="14.4"/>
  <cols>
    <col min="1" max="1" width="32.6640625" customWidth="1"/>
  </cols>
  <sheetData>
    <row r="1" spans="1:13" s="19" customFormat="1" ht="17.399999999999999">
      <c r="A1" s="394" t="s">
        <v>351</v>
      </c>
    </row>
    <row r="2" spans="1:13" s="19" customFormat="1">
      <c r="A2" s="154" t="s">
        <v>180</v>
      </c>
      <c r="B2" s="18"/>
      <c r="C2" s="18"/>
      <c r="D2" s="18"/>
      <c r="E2" s="18"/>
      <c r="F2" s="18"/>
      <c r="G2" s="18"/>
      <c r="H2" s="18"/>
      <c r="I2" s="18"/>
      <c r="J2" s="18"/>
    </row>
    <row r="3" spans="1:13" s="19" customFormat="1">
      <c r="A3" s="55" t="s">
        <v>331</v>
      </c>
      <c r="B3" s="18"/>
      <c r="C3" s="18"/>
      <c r="D3" s="18"/>
      <c r="E3" s="18"/>
      <c r="F3" s="18"/>
      <c r="G3" s="18"/>
      <c r="H3" s="18"/>
      <c r="I3" s="18"/>
      <c r="J3" s="18"/>
    </row>
    <row r="4" spans="1:13" s="19" customFormat="1">
      <c r="A4" s="25" t="s">
        <v>0</v>
      </c>
      <c r="B4" s="18"/>
      <c r="C4" s="18"/>
      <c r="D4" s="18"/>
      <c r="E4" s="18"/>
      <c r="F4" s="18"/>
      <c r="G4" s="18"/>
      <c r="H4" s="18"/>
      <c r="I4" s="18"/>
      <c r="J4" s="18"/>
    </row>
    <row r="5" spans="1:13" s="19" customFormat="1">
      <c r="A5" s="165" t="s">
        <v>199</v>
      </c>
      <c r="B5" s="18"/>
      <c r="C5" s="18"/>
      <c r="D5" s="18"/>
      <c r="E5" s="18"/>
      <c r="F5" s="18"/>
      <c r="G5" s="18"/>
      <c r="H5" s="18"/>
      <c r="I5" s="18"/>
      <c r="J5" s="18"/>
    </row>
    <row r="6" spans="1:13" s="19" customFormat="1" ht="15.6">
      <c r="A6" s="407" t="s">
        <v>388</v>
      </c>
      <c r="B6" s="338" t="s">
        <v>20</v>
      </c>
      <c r="C6" s="86" t="s">
        <v>7</v>
      </c>
      <c r="D6" s="235" t="s">
        <v>8</v>
      </c>
      <c r="E6" s="235" t="s">
        <v>9</v>
      </c>
      <c r="F6" s="235" t="s">
        <v>18</v>
      </c>
      <c r="G6" s="235" t="s">
        <v>59</v>
      </c>
      <c r="H6" s="235" t="s">
        <v>137</v>
      </c>
      <c r="I6" s="225" t="s">
        <v>140</v>
      </c>
      <c r="J6" s="225" t="s">
        <v>151</v>
      </c>
      <c r="K6" s="226" t="s">
        <v>158</v>
      </c>
    </row>
    <row r="7" spans="1:13" ht="18">
      <c r="A7" s="337" t="s">
        <v>155</v>
      </c>
      <c r="B7" s="336" t="s">
        <v>23</v>
      </c>
      <c r="C7" s="70">
        <v>839790</v>
      </c>
      <c r="D7" s="269">
        <v>794498</v>
      </c>
      <c r="E7" s="269">
        <v>727255</v>
      </c>
      <c r="F7" s="269">
        <v>730165</v>
      </c>
      <c r="G7" s="269">
        <v>698861</v>
      </c>
      <c r="H7" s="269">
        <v>594965</v>
      </c>
      <c r="I7" s="270">
        <v>537454</v>
      </c>
      <c r="J7" s="270">
        <v>490938</v>
      </c>
      <c r="K7" s="271">
        <v>397976</v>
      </c>
      <c r="L7" s="21"/>
    </row>
    <row r="8" spans="1:13" s="19" customFormat="1">
      <c r="A8" s="40" t="s">
        <v>78</v>
      </c>
      <c r="B8" s="6"/>
      <c r="C8" s="6"/>
      <c r="D8" s="6"/>
      <c r="E8" s="6"/>
      <c r="F8" s="6"/>
      <c r="G8" s="6"/>
    </row>
    <row r="9" spans="1:13" s="19" customFormat="1" ht="15.45" customHeight="1">
      <c r="A9" s="40" t="s">
        <v>200</v>
      </c>
      <c r="B9" s="157"/>
      <c r="C9" s="157"/>
      <c r="D9" s="157"/>
      <c r="E9" s="157"/>
      <c r="F9" s="157"/>
      <c r="G9" s="157"/>
      <c r="H9" s="157"/>
      <c r="I9" s="157"/>
      <c r="J9" s="18"/>
      <c r="K9" s="18"/>
      <c r="L9" s="18"/>
      <c r="M9" s="18"/>
    </row>
    <row r="10" spans="1:13" s="19" customFormat="1">
      <c r="A10" s="18" t="s">
        <v>147</v>
      </c>
      <c r="B10" s="18"/>
      <c r="C10" s="18"/>
      <c r="D10" s="18"/>
      <c r="E10" s="18"/>
      <c r="F10" s="18"/>
      <c r="G10" s="18"/>
      <c r="H10" s="18"/>
      <c r="I10" s="18"/>
      <c r="J10" s="18"/>
      <c r="K10" s="18"/>
      <c r="L10" s="18"/>
      <c r="M10" s="18"/>
    </row>
    <row r="11" spans="1:13">
      <c r="A11" s="18" t="s">
        <v>184</v>
      </c>
      <c r="B11" s="22"/>
      <c r="C11" s="22"/>
    </row>
    <row r="12" spans="1:13">
      <c r="A12" s="19" t="s">
        <v>198</v>
      </c>
    </row>
    <row r="13" spans="1:13">
      <c r="A13" s="165" t="s">
        <v>295</v>
      </c>
    </row>
  </sheetData>
  <hyperlinks>
    <hyperlink ref="A5" r:id="rId1" xr:uid="{00000000-0004-0000-0C00-000000000000}"/>
    <hyperlink ref="A13" location="Contents!A1" display="Return to Contents Page" xr:uid="{00000000-0004-0000-0C00-000001000000}"/>
  </hyperlinks>
  <pageMargins left="0.25" right="0.25" top="0.75" bottom="0.75" header="0.3" footer="0.3"/>
  <pageSetup paperSize="9" scale="89" orientation="landscape"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pageSetUpPr fitToPage="1"/>
  </sheetPr>
  <dimension ref="A1:T33"/>
  <sheetViews>
    <sheetView workbookViewId="0"/>
  </sheetViews>
  <sheetFormatPr defaultColWidth="11.44140625" defaultRowHeight="14.4"/>
  <cols>
    <col min="1" max="1" width="19" style="19" customWidth="1"/>
    <col min="2" max="2" width="12.77734375" style="19" customWidth="1"/>
    <col min="3" max="8" width="11.44140625" style="19"/>
    <col min="9" max="9" width="11.44140625" style="19" customWidth="1"/>
    <col min="10" max="11" width="11.44140625" style="19"/>
    <col min="12" max="12" width="11.44140625" style="19" customWidth="1"/>
    <col min="13" max="16384" width="11.44140625" style="19"/>
  </cols>
  <sheetData>
    <row r="1" spans="1:10" ht="17.399999999999999">
      <c r="A1" s="392" t="s">
        <v>370</v>
      </c>
    </row>
    <row r="2" spans="1:10">
      <c r="A2" s="19" t="s">
        <v>348</v>
      </c>
    </row>
    <row r="3" spans="1:10">
      <c r="A3" s="19" t="s">
        <v>381</v>
      </c>
    </row>
    <row r="4" spans="1:10" ht="15.6">
      <c r="A4" s="393" t="s">
        <v>352</v>
      </c>
    </row>
    <row r="5" spans="1:10">
      <c r="A5" s="18" t="s">
        <v>310</v>
      </c>
    </row>
    <row r="6" spans="1:10">
      <c r="A6" s="54" t="s">
        <v>186</v>
      </c>
    </row>
    <row r="7" spans="1:10">
      <c r="A7" s="165" t="s">
        <v>309</v>
      </c>
    </row>
    <row r="8" spans="1:10" ht="15.6">
      <c r="A8" s="286" t="s">
        <v>388</v>
      </c>
      <c r="B8" s="234" t="s">
        <v>20</v>
      </c>
      <c r="C8" s="272" t="s">
        <v>166</v>
      </c>
      <c r="D8" s="273" t="s">
        <v>167</v>
      </c>
      <c r="E8" s="273" t="s">
        <v>168</v>
      </c>
      <c r="F8" s="273" t="s">
        <v>375</v>
      </c>
      <c r="G8" s="273" t="s">
        <v>376</v>
      </c>
      <c r="H8" s="273" t="s">
        <v>377</v>
      </c>
      <c r="I8" s="274" t="s">
        <v>378</v>
      </c>
      <c r="J8" s="273" t="s">
        <v>379</v>
      </c>
    </row>
    <row r="9" spans="1:10" ht="15.75" customHeight="1">
      <c r="A9" s="275" t="s">
        <v>177</v>
      </c>
      <c r="B9" s="276" t="s">
        <v>178</v>
      </c>
      <c r="C9" s="277">
        <v>149.7698</v>
      </c>
      <c r="D9" s="278">
        <v>146.80529999999999</v>
      </c>
      <c r="E9" s="278">
        <v>143.8073</v>
      </c>
      <c r="F9" s="278">
        <v>141.02160000000001</v>
      </c>
      <c r="G9" s="278">
        <v>138.62629999999999</v>
      </c>
      <c r="H9" s="278">
        <v>136.64179999999999</v>
      </c>
      <c r="I9" s="279">
        <v>135.43199999999999</v>
      </c>
      <c r="J9" s="372">
        <v>133.69999999999999</v>
      </c>
    </row>
    <row r="11" spans="1:10" ht="18">
      <c r="A11" s="393" t="s">
        <v>353</v>
      </c>
    </row>
    <row r="12" spans="1:10">
      <c r="A12" s="19" t="s">
        <v>310</v>
      </c>
    </row>
    <row r="13" spans="1:10" ht="15.6">
      <c r="A13" s="286" t="s">
        <v>391</v>
      </c>
      <c r="B13" s="234" t="s">
        <v>20</v>
      </c>
      <c r="C13" s="272" t="s">
        <v>166</v>
      </c>
      <c r="D13" s="273" t="s">
        <v>167</v>
      </c>
      <c r="E13" s="273" t="s">
        <v>168</v>
      </c>
      <c r="F13" s="273" t="s">
        <v>375</v>
      </c>
      <c r="G13" s="273" t="s">
        <v>376</v>
      </c>
      <c r="H13" s="273" t="s">
        <v>377</v>
      </c>
      <c r="I13" s="274" t="s">
        <v>378</v>
      </c>
      <c r="J13" s="273" t="s">
        <v>379</v>
      </c>
    </row>
    <row r="14" spans="1:10" ht="15.45" customHeight="1">
      <c r="A14" s="280" t="s">
        <v>161</v>
      </c>
      <c r="B14" s="172" t="s">
        <v>288</v>
      </c>
      <c r="C14" s="144">
        <v>25.448000000000011</v>
      </c>
      <c r="D14" s="143">
        <v>39.995999999999967</v>
      </c>
      <c r="E14" s="143">
        <v>54.953999999999965</v>
      </c>
      <c r="F14" s="143">
        <v>67.959000000000145</v>
      </c>
      <c r="G14" s="143">
        <v>78.448000000000008</v>
      </c>
      <c r="H14" s="143">
        <v>87.118000000000109</v>
      </c>
      <c r="I14" s="282">
        <v>92.5</v>
      </c>
      <c r="J14" s="282">
        <v>100.84400000000005</v>
      </c>
    </row>
    <row r="15" spans="1:10" ht="15.6">
      <c r="A15" s="280" t="s">
        <v>162</v>
      </c>
      <c r="B15" s="160" t="s">
        <v>219</v>
      </c>
      <c r="C15" s="144">
        <v>205.99000000000024</v>
      </c>
      <c r="D15" s="143">
        <v>241.97699999999986</v>
      </c>
      <c r="E15" s="143">
        <v>283.34899999999971</v>
      </c>
      <c r="F15" s="143">
        <v>324.39100000000008</v>
      </c>
      <c r="G15" s="143">
        <v>361.53699999999981</v>
      </c>
      <c r="H15" s="143">
        <v>396.65999999999985</v>
      </c>
      <c r="I15" s="282">
        <v>413.5</v>
      </c>
      <c r="J15" s="282">
        <v>434.0510000000013</v>
      </c>
    </row>
    <row r="16" spans="1:10" ht="15.6">
      <c r="A16" s="280" t="s">
        <v>163</v>
      </c>
      <c r="B16" s="160" t="s">
        <v>220</v>
      </c>
      <c r="C16" s="144">
        <v>434.15399999999954</v>
      </c>
      <c r="D16" s="143">
        <v>427.19000000000051</v>
      </c>
      <c r="E16" s="143">
        <v>414.11500000000069</v>
      </c>
      <c r="F16" s="143">
        <v>398.06200000000081</v>
      </c>
      <c r="G16" s="143">
        <v>382.38400000000092</v>
      </c>
      <c r="H16" s="143">
        <v>371.20599999999922</v>
      </c>
      <c r="I16" s="282">
        <v>361.9</v>
      </c>
      <c r="J16" s="282">
        <v>350.97800000000097</v>
      </c>
    </row>
    <row r="17" spans="1:20" ht="15.6">
      <c r="A17" s="280" t="s">
        <v>164</v>
      </c>
      <c r="B17" s="160"/>
      <c r="C17" s="144">
        <v>160.61599999999976</v>
      </c>
      <c r="D17" s="143">
        <v>152.79200000000014</v>
      </c>
      <c r="E17" s="143">
        <v>144.56000000000029</v>
      </c>
      <c r="F17" s="143">
        <v>135.23799999999983</v>
      </c>
      <c r="G17" s="143">
        <v>125.95799999999997</v>
      </c>
      <c r="H17" s="143">
        <v>117.93000000000035</v>
      </c>
      <c r="I17" s="282">
        <v>113.2</v>
      </c>
      <c r="J17" s="282">
        <v>106.64499999999953</v>
      </c>
    </row>
    <row r="18" spans="1:20" ht="15.6">
      <c r="A18" s="281" t="s">
        <v>165</v>
      </c>
      <c r="B18" s="161"/>
      <c r="C18" s="144">
        <v>75.570999999999913</v>
      </c>
      <c r="D18" s="143">
        <v>58.451999999999771</v>
      </c>
      <c r="E18" s="143">
        <v>44.841000000000122</v>
      </c>
      <c r="F18" s="143">
        <v>34.110999999999876</v>
      </c>
      <c r="G18" s="143">
        <v>27.333999999999833</v>
      </c>
      <c r="H18" s="143">
        <v>22.957999999999856</v>
      </c>
      <c r="I18" s="282">
        <v>20.3</v>
      </c>
      <c r="J18" s="282">
        <v>18.319999999999936</v>
      </c>
    </row>
    <row r="19" spans="1:20" ht="15.6">
      <c r="A19" s="283" t="s">
        <v>5</v>
      </c>
      <c r="B19" s="238"/>
      <c r="C19" s="284">
        <f>SUM(C14:C18)</f>
        <v>901.77899999999943</v>
      </c>
      <c r="D19" s="284">
        <f t="shared" ref="D19:J19" si="0">SUM(D14:D18)</f>
        <v>920.40700000000027</v>
      </c>
      <c r="E19" s="284">
        <f t="shared" si="0"/>
        <v>941.81900000000076</v>
      </c>
      <c r="F19" s="284">
        <f t="shared" si="0"/>
        <v>959.76100000000076</v>
      </c>
      <c r="G19" s="284">
        <f t="shared" si="0"/>
        <v>975.66100000000051</v>
      </c>
      <c r="H19" s="284">
        <f t="shared" si="0"/>
        <v>995.87199999999939</v>
      </c>
      <c r="I19" s="284">
        <f t="shared" si="0"/>
        <v>1001.4</v>
      </c>
      <c r="J19" s="284">
        <f t="shared" si="0"/>
        <v>1010.8380000000018</v>
      </c>
    </row>
    <row r="20" spans="1:20">
      <c r="A20" s="168" t="s">
        <v>78</v>
      </c>
      <c r="B20" s="168"/>
      <c r="C20" s="168"/>
      <c r="D20" s="168"/>
      <c r="E20" s="168"/>
      <c r="F20" s="168"/>
      <c r="G20" s="168"/>
      <c r="H20" s="168"/>
      <c r="I20" s="169"/>
      <c r="J20" s="22"/>
      <c r="K20" s="22"/>
      <c r="L20" s="48"/>
      <c r="M20" s="53"/>
      <c r="N20" s="53"/>
      <c r="O20" s="53"/>
      <c r="P20" s="53"/>
      <c r="Q20" s="53"/>
      <c r="R20" s="53"/>
      <c r="S20" s="49"/>
    </row>
    <row r="21" spans="1:20" ht="14.55" customHeight="1">
      <c r="A21" s="166" t="s">
        <v>380</v>
      </c>
      <c r="B21" s="168"/>
      <c r="C21" s="168"/>
      <c r="D21" s="168"/>
      <c r="E21" s="168"/>
      <c r="F21" s="168"/>
      <c r="G21" s="168"/>
      <c r="H21" s="168"/>
      <c r="I21" s="169"/>
      <c r="J21" s="22"/>
      <c r="K21" s="22"/>
      <c r="L21" s="48"/>
      <c r="M21" s="53"/>
      <c r="N21" s="53"/>
      <c r="O21" s="53"/>
      <c r="P21" s="53"/>
      <c r="Q21" s="53"/>
      <c r="R21" s="51"/>
      <c r="S21" s="52"/>
      <c r="T21" s="49"/>
    </row>
    <row r="22" spans="1:20" ht="14.55" customHeight="1">
      <c r="A22" s="54" t="s">
        <v>201</v>
      </c>
      <c r="B22" s="168"/>
      <c r="C22" s="168"/>
      <c r="D22" s="168"/>
      <c r="E22" s="168"/>
      <c r="F22" s="168"/>
      <c r="G22" s="168"/>
      <c r="H22" s="168"/>
      <c r="I22" s="169"/>
      <c r="J22" s="22"/>
      <c r="K22" s="22"/>
      <c r="L22" s="48"/>
      <c r="M22" s="53"/>
      <c r="N22" s="53"/>
      <c r="O22" s="53"/>
      <c r="P22" s="53"/>
      <c r="Q22" s="53"/>
      <c r="R22" s="51"/>
      <c r="S22" s="52"/>
      <c r="T22" s="49"/>
    </row>
    <row r="23" spans="1:20" ht="14.55" customHeight="1">
      <c r="A23" s="158" t="s">
        <v>202</v>
      </c>
      <c r="B23" s="158"/>
      <c r="C23" s="158"/>
      <c r="D23" s="158"/>
      <c r="E23" s="158"/>
      <c r="F23" s="158"/>
      <c r="G23" s="158"/>
      <c r="H23" s="158"/>
      <c r="I23" s="158"/>
      <c r="J23" s="159"/>
      <c r="K23" s="159"/>
      <c r="L23" s="159"/>
      <c r="M23" s="159"/>
      <c r="N23" s="159"/>
      <c r="O23" s="159"/>
      <c r="P23" s="159"/>
      <c r="Q23" s="51"/>
      <c r="R23" s="51"/>
      <c r="S23" s="52"/>
      <c r="T23" s="49"/>
    </row>
    <row r="24" spans="1:20" ht="14.55" customHeight="1">
      <c r="A24" s="158" t="s">
        <v>203</v>
      </c>
      <c r="B24" s="158"/>
      <c r="C24" s="158"/>
      <c r="D24" s="158"/>
      <c r="E24" s="158"/>
      <c r="F24" s="158"/>
      <c r="G24" s="158"/>
      <c r="H24" s="158"/>
      <c r="I24" s="170"/>
      <c r="J24" s="167"/>
      <c r="K24" s="167"/>
      <c r="L24" s="167"/>
      <c r="M24" s="167"/>
      <c r="N24" s="167"/>
      <c r="O24" s="167"/>
      <c r="P24" s="167"/>
      <c r="Q24" s="51"/>
      <c r="R24" s="51"/>
      <c r="S24" s="52"/>
      <c r="T24" s="48"/>
    </row>
    <row r="25" spans="1:20" ht="14.55" customHeight="1">
      <c r="A25" s="158" t="s">
        <v>204</v>
      </c>
      <c r="B25" s="158"/>
      <c r="C25" s="158"/>
      <c r="D25" s="158"/>
      <c r="E25" s="158"/>
      <c r="F25" s="158"/>
      <c r="G25" s="158"/>
      <c r="H25" s="158"/>
      <c r="I25" s="158"/>
      <c r="J25" s="159"/>
      <c r="K25" s="159"/>
      <c r="L25" s="159"/>
      <c r="M25" s="159"/>
      <c r="N25" s="159"/>
      <c r="O25" s="159"/>
      <c r="P25" s="159"/>
      <c r="Q25" s="159"/>
    </row>
    <row r="26" spans="1:20" ht="14.55" customHeight="1">
      <c r="A26" s="158" t="s">
        <v>205</v>
      </c>
      <c r="B26" s="158"/>
      <c r="C26" s="158"/>
      <c r="D26" s="158"/>
      <c r="E26" s="158"/>
      <c r="F26" s="158"/>
      <c r="G26" s="158"/>
      <c r="H26" s="158"/>
      <c r="I26" s="158"/>
      <c r="J26" s="159"/>
      <c r="K26" s="159"/>
      <c r="L26" s="159"/>
      <c r="M26" s="159"/>
      <c r="N26" s="159"/>
      <c r="O26" s="159"/>
      <c r="P26" s="159"/>
      <c r="Q26" s="159"/>
    </row>
    <row r="27" spans="1:20">
      <c r="A27" s="165" t="s">
        <v>207</v>
      </c>
      <c r="B27" s="158"/>
      <c r="C27" s="158"/>
      <c r="D27" s="158"/>
      <c r="E27" s="158"/>
      <c r="F27" s="158"/>
      <c r="G27" s="158"/>
      <c r="H27" s="158"/>
      <c r="I27" s="158"/>
      <c r="J27" s="159"/>
      <c r="K27" s="159"/>
      <c r="L27" s="159"/>
      <c r="M27" s="159"/>
      <c r="N27" s="159"/>
      <c r="O27" s="159"/>
      <c r="P27" s="159"/>
      <c r="Q27" s="159"/>
    </row>
    <row r="28" spans="1:20" ht="14.55" customHeight="1">
      <c r="A28" s="158" t="s">
        <v>206</v>
      </c>
      <c r="B28" s="158"/>
      <c r="C28" s="158"/>
      <c r="D28" s="158"/>
      <c r="E28" s="158"/>
      <c r="F28" s="158"/>
      <c r="G28" s="158"/>
      <c r="H28" s="158"/>
      <c r="I28" s="168"/>
      <c r="J28" s="22"/>
      <c r="K28" s="22"/>
      <c r="L28" s="22"/>
      <c r="M28" s="50"/>
      <c r="N28" s="51"/>
      <c r="O28" s="51"/>
      <c r="P28" s="51"/>
      <c r="Q28" s="51"/>
    </row>
    <row r="29" spans="1:20" ht="14.55" customHeight="1">
      <c r="A29" s="165" t="s">
        <v>320</v>
      </c>
      <c r="B29" s="165"/>
      <c r="C29" s="165"/>
      <c r="D29" s="165"/>
      <c r="E29" s="165"/>
      <c r="F29" s="165"/>
      <c r="G29" s="165"/>
      <c r="H29" s="165"/>
      <c r="I29" s="166"/>
      <c r="J29" s="149"/>
      <c r="K29" s="22"/>
      <c r="L29" s="22"/>
      <c r="M29" s="50"/>
      <c r="N29" s="51"/>
      <c r="O29" s="51"/>
      <c r="P29" s="51"/>
      <c r="Q29" s="51"/>
    </row>
    <row r="30" spans="1:20" ht="14.55" customHeight="1">
      <c r="A30" s="158" t="s">
        <v>322</v>
      </c>
      <c r="B30" s="158"/>
      <c r="C30" s="158"/>
      <c r="D30" s="158"/>
      <c r="E30" s="158"/>
      <c r="F30" s="158"/>
      <c r="G30" s="158"/>
      <c r="H30" s="158"/>
      <c r="I30" s="169"/>
      <c r="J30" s="22"/>
      <c r="K30" s="22"/>
      <c r="L30" s="22"/>
      <c r="M30" s="22"/>
      <c r="N30" s="22"/>
      <c r="O30" s="22"/>
      <c r="P30" s="22"/>
      <c r="Q30" s="22"/>
    </row>
    <row r="31" spans="1:20">
      <c r="A31" s="165" t="s">
        <v>295</v>
      </c>
      <c r="B31" s="171"/>
      <c r="C31" s="171"/>
      <c r="D31" s="171"/>
      <c r="E31" s="171"/>
      <c r="F31" s="171"/>
      <c r="G31" s="171"/>
      <c r="H31" s="171"/>
      <c r="I31" s="171"/>
    </row>
    <row r="32" spans="1:20">
      <c r="A32" s="171"/>
      <c r="B32" s="171"/>
      <c r="C32" s="171"/>
      <c r="D32" s="171"/>
      <c r="E32" s="171"/>
      <c r="F32" s="171"/>
      <c r="G32" s="171"/>
      <c r="H32" s="171"/>
      <c r="I32" s="171"/>
    </row>
    <row r="33" spans="1:9">
      <c r="A33" s="171"/>
      <c r="B33" s="171"/>
      <c r="C33" s="171"/>
      <c r="D33" s="171"/>
      <c r="E33" s="171"/>
      <c r="F33" s="171"/>
      <c r="G33" s="171"/>
      <c r="H33" s="171"/>
      <c r="I33" s="171"/>
    </row>
  </sheetData>
  <hyperlinks>
    <hyperlink ref="A27" r:id="rId1" xr:uid="{00000000-0004-0000-0D00-000000000000}"/>
    <hyperlink ref="A7" r:id="rId2" xr:uid="{00000000-0004-0000-0D00-000001000000}"/>
    <hyperlink ref="A29" r:id="rId3" xr:uid="{00000000-0004-0000-0D00-000002000000}"/>
    <hyperlink ref="A31" location="Contents!A1" display="Return to Contents Page" xr:uid="{00000000-0004-0000-0D00-000003000000}"/>
  </hyperlinks>
  <pageMargins left="0.25" right="0.25" top="0.75" bottom="0.75" header="0.3" footer="0.3"/>
  <pageSetup paperSize="9" scale="82" orientation="landscape" r:id="rId4"/>
  <tableParts count="2">
    <tablePart r:id="rId5"/>
    <tablePart r:id="rId6"/>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1F497D"/>
    <pageSetUpPr fitToPage="1"/>
  </sheetPr>
  <dimension ref="A1:Q43"/>
  <sheetViews>
    <sheetView workbookViewId="0">
      <pane xSplit="2" topLeftCell="I1" activePane="topRight" state="frozen"/>
      <selection pane="topRight"/>
    </sheetView>
  </sheetViews>
  <sheetFormatPr defaultColWidth="11.44140625" defaultRowHeight="14.4"/>
  <cols>
    <col min="1" max="1" width="29.5546875" style="5" customWidth="1"/>
    <col min="2" max="2" width="16.88671875" style="5" customWidth="1"/>
    <col min="3" max="3" width="14.5546875" style="5" bestFit="1" customWidth="1"/>
    <col min="4" max="12" width="11.44140625" style="5"/>
    <col min="13" max="14" width="14.5546875" style="5" bestFit="1" customWidth="1"/>
    <col min="15" max="15" width="14.6640625" style="5" customWidth="1"/>
    <col min="16" max="16" width="11.44140625" style="5"/>
    <col min="17" max="17" width="14.5546875" bestFit="1" customWidth="1"/>
    <col min="18" max="16384" width="11.44140625" style="5"/>
  </cols>
  <sheetData>
    <row r="1" spans="1:17" s="19" customFormat="1" ht="17.399999999999999">
      <c r="A1" s="392" t="s">
        <v>354</v>
      </c>
      <c r="Q1"/>
    </row>
    <row r="2" spans="1:17" s="12" customFormat="1">
      <c r="A2" s="18" t="s">
        <v>305</v>
      </c>
      <c r="B2" s="18"/>
      <c r="C2"/>
      <c r="D2" s="18"/>
      <c r="E2" s="18"/>
      <c r="F2" s="18"/>
      <c r="G2" s="18"/>
      <c r="H2" s="18"/>
      <c r="I2" s="18"/>
      <c r="J2" s="18"/>
      <c r="K2" s="18"/>
      <c r="L2" s="18"/>
      <c r="Q2"/>
    </row>
    <row r="3" spans="1:17" s="19" customFormat="1">
      <c r="A3" s="19" t="s">
        <v>331</v>
      </c>
      <c r="B3" s="18"/>
      <c r="C3" s="18"/>
      <c r="D3" s="18"/>
      <c r="E3" s="18"/>
      <c r="F3" s="18"/>
      <c r="G3" s="18"/>
      <c r="H3" s="18"/>
      <c r="I3" s="18"/>
      <c r="J3" s="18"/>
      <c r="K3" s="18"/>
      <c r="L3" s="18"/>
      <c r="Q3"/>
    </row>
    <row r="4" spans="1:17" s="19" customFormat="1">
      <c r="A4" s="153" t="s">
        <v>186</v>
      </c>
      <c r="B4" s="18"/>
      <c r="C4" s="18"/>
      <c r="D4" s="18"/>
      <c r="E4" s="18"/>
      <c r="F4" s="18"/>
      <c r="G4" s="18"/>
      <c r="H4" s="18"/>
      <c r="I4" s="18"/>
      <c r="J4" s="18"/>
      <c r="K4" s="18"/>
      <c r="L4" s="18"/>
      <c r="Q4"/>
    </row>
    <row r="5" spans="1:17" s="19" customFormat="1">
      <c r="A5" s="165" t="s">
        <v>301</v>
      </c>
      <c r="B5" s="18"/>
      <c r="C5" s="18"/>
      <c r="D5" s="18"/>
      <c r="E5" s="18"/>
      <c r="F5" s="18"/>
      <c r="G5" s="18"/>
      <c r="H5" s="18"/>
      <c r="I5" s="18"/>
      <c r="J5" s="18"/>
      <c r="K5" s="18"/>
      <c r="L5" s="18"/>
      <c r="Q5"/>
    </row>
    <row r="6" spans="1:17" s="19" customFormat="1">
      <c r="A6" s="165" t="s">
        <v>311</v>
      </c>
      <c r="B6" s="18"/>
      <c r="C6" s="18"/>
      <c r="D6" s="18"/>
      <c r="E6" s="18"/>
      <c r="F6" s="18"/>
      <c r="G6" s="18"/>
      <c r="H6" s="18"/>
      <c r="I6" s="18"/>
      <c r="J6" s="18"/>
      <c r="K6" s="18"/>
      <c r="L6" s="18"/>
      <c r="Q6"/>
    </row>
    <row r="7" spans="1:17" s="19" customFormat="1">
      <c r="A7" s="165" t="s">
        <v>319</v>
      </c>
      <c r="B7" s="18"/>
      <c r="C7" s="18"/>
      <c r="D7" s="18"/>
      <c r="E7" s="18"/>
      <c r="F7" s="18"/>
      <c r="G7" s="18"/>
      <c r="H7" s="18"/>
      <c r="I7" s="18"/>
      <c r="J7" s="18"/>
      <c r="K7" s="18"/>
      <c r="L7" s="18"/>
      <c r="Q7"/>
    </row>
    <row r="8" spans="1:17" ht="31.2">
      <c r="A8" s="286" t="s">
        <v>392</v>
      </c>
      <c r="B8" s="286" t="s">
        <v>122</v>
      </c>
      <c r="C8" s="287" t="s">
        <v>262</v>
      </c>
      <c r="D8" s="287" t="s">
        <v>263</v>
      </c>
      <c r="E8" s="287" t="s">
        <v>264</v>
      </c>
      <c r="F8" s="287" t="s">
        <v>265</v>
      </c>
      <c r="G8" s="287" t="s">
        <v>266</v>
      </c>
      <c r="H8" s="287" t="s">
        <v>267</v>
      </c>
      <c r="I8" s="287" t="s">
        <v>166</v>
      </c>
      <c r="J8" s="287" t="s">
        <v>167</v>
      </c>
      <c r="K8" s="287" t="s">
        <v>168</v>
      </c>
      <c r="L8" s="287" t="s">
        <v>268</v>
      </c>
      <c r="M8" s="287" t="s">
        <v>269</v>
      </c>
      <c r="N8" s="287" t="s">
        <v>270</v>
      </c>
      <c r="O8" s="287" t="s">
        <v>384</v>
      </c>
    </row>
    <row r="9" spans="1:17" ht="18">
      <c r="A9" s="62" t="s">
        <v>119</v>
      </c>
      <c r="B9" s="62" t="s">
        <v>149</v>
      </c>
      <c r="C9" s="368">
        <v>4067.1913619979118</v>
      </c>
      <c r="D9" s="368">
        <v>4116.1914184187826</v>
      </c>
      <c r="E9" s="368">
        <v>3985.894131796158</v>
      </c>
      <c r="F9" s="368">
        <v>3844.9229172099735</v>
      </c>
      <c r="G9" s="368">
        <v>3811.6785843550128</v>
      </c>
      <c r="H9" s="368">
        <v>3797.5904660599226</v>
      </c>
      <c r="I9" s="368">
        <v>3720.7729321694192</v>
      </c>
      <c r="J9" s="369">
        <v>3792.2874163809583</v>
      </c>
      <c r="K9" s="369">
        <v>3893.7502006079544</v>
      </c>
      <c r="L9" s="369">
        <v>3907.7082049928595</v>
      </c>
      <c r="M9" s="369">
        <v>3864.901983534071</v>
      </c>
      <c r="N9" s="370">
        <v>3794.9851793596672</v>
      </c>
      <c r="O9" s="368">
        <v>3011.294714152988</v>
      </c>
    </row>
    <row r="10" spans="1:17" ht="15.6">
      <c r="A10" s="62" t="s">
        <v>121</v>
      </c>
      <c r="B10" s="62" t="s">
        <v>120</v>
      </c>
      <c r="C10" s="118">
        <v>16.597676983264002</v>
      </c>
      <c r="D10" s="118">
        <v>16.643407093095998</v>
      </c>
      <c r="E10" s="118">
        <v>16.697863707749999</v>
      </c>
      <c r="F10" s="118">
        <v>16.473258126666</v>
      </c>
      <c r="G10" s="118">
        <v>16.428737566494</v>
      </c>
      <c r="H10" s="118">
        <v>16.627867461199997</v>
      </c>
      <c r="I10" s="118">
        <v>16.743536688428001</v>
      </c>
      <c r="J10" s="119">
        <v>16.41571262139</v>
      </c>
      <c r="K10" s="119">
        <v>16.110451434241</v>
      </c>
      <c r="L10" s="119">
        <v>16.065287462322001</v>
      </c>
      <c r="M10" s="119">
        <v>16.830208091271</v>
      </c>
      <c r="N10" s="285">
        <v>17.665985356994</v>
      </c>
      <c r="O10" s="285">
        <v>12.626484942600001</v>
      </c>
    </row>
    <row r="11" spans="1:17" ht="18">
      <c r="A11" s="288" t="s">
        <v>123</v>
      </c>
      <c r="B11" s="288" t="s">
        <v>174</v>
      </c>
      <c r="C11" s="289">
        <f>C9/C10</f>
        <v>245.0458197312189</v>
      </c>
      <c r="D11" s="289">
        <f t="shared" ref="D11:O11" si="0">D9/D10</f>
        <v>247.31663387157411</v>
      </c>
      <c r="E11" s="289">
        <f t="shared" si="0"/>
        <v>238.70683109876987</v>
      </c>
      <c r="F11" s="289">
        <f t="shared" si="0"/>
        <v>233.4039136426828</v>
      </c>
      <c r="G11" s="289">
        <f t="shared" si="0"/>
        <v>232.01287189155886</v>
      </c>
      <c r="H11" s="289">
        <f t="shared" si="0"/>
        <v>228.38710224996336</v>
      </c>
      <c r="I11" s="289">
        <f t="shared" si="0"/>
        <v>222.22144588729367</v>
      </c>
      <c r="J11" s="289">
        <f t="shared" si="0"/>
        <v>231.01570451711808</v>
      </c>
      <c r="K11" s="289">
        <f t="shared" si="0"/>
        <v>241.69094308134748</v>
      </c>
      <c r="L11" s="289">
        <f t="shared" si="0"/>
        <v>243.23923329461905</v>
      </c>
      <c r="M11" s="289">
        <f t="shared" si="0"/>
        <v>229.64077226939369</v>
      </c>
      <c r="N11" s="289">
        <f t="shared" si="0"/>
        <v>214.81876627149046</v>
      </c>
      <c r="O11" s="289">
        <f t="shared" si="0"/>
        <v>238.4903421532068</v>
      </c>
    </row>
    <row r="12" spans="1:17">
      <c r="A12" s="19"/>
      <c r="B12" s="19"/>
      <c r="C12" s="19"/>
      <c r="D12" s="19"/>
      <c r="E12" s="19"/>
      <c r="F12" s="19"/>
      <c r="G12" s="19"/>
      <c r="H12" s="19"/>
      <c r="I12" s="19"/>
      <c r="J12" s="19"/>
      <c r="K12" s="19"/>
      <c r="L12" s="19"/>
      <c r="M12" s="13"/>
    </row>
    <row r="13" spans="1:17">
      <c r="A13" s="34" t="s">
        <v>187</v>
      </c>
      <c r="B13" s="19"/>
      <c r="C13" s="19"/>
      <c r="D13" s="22"/>
      <c r="E13" s="22"/>
      <c r="F13" s="22"/>
      <c r="G13" s="22"/>
      <c r="H13" s="22"/>
      <c r="I13" s="22"/>
      <c r="J13" s="22"/>
      <c r="K13" s="19"/>
    </row>
    <row r="14" spans="1:17" s="19" customFormat="1">
      <c r="A14" s="34" t="s">
        <v>440</v>
      </c>
      <c r="D14" s="22"/>
      <c r="E14" s="22"/>
      <c r="F14" s="22"/>
      <c r="G14" s="22"/>
      <c r="H14" s="22"/>
      <c r="I14" s="22"/>
      <c r="J14" s="22"/>
      <c r="Q14"/>
    </row>
    <row r="15" spans="1:17" s="19" customFormat="1">
      <c r="A15" s="34" t="s">
        <v>441</v>
      </c>
      <c r="D15" s="22"/>
      <c r="E15" s="22"/>
      <c r="F15" s="22"/>
      <c r="G15" s="22"/>
      <c r="H15" s="22"/>
      <c r="I15" s="22"/>
      <c r="J15" s="22"/>
      <c r="Q15"/>
    </row>
    <row r="16" spans="1:17" s="19" customFormat="1">
      <c r="A16" s="34" t="s">
        <v>442</v>
      </c>
      <c r="D16" s="22"/>
      <c r="E16" s="22"/>
      <c r="F16" s="22"/>
      <c r="G16" s="22"/>
      <c r="H16" s="22"/>
      <c r="I16" s="22"/>
      <c r="J16" s="22"/>
      <c r="Q16"/>
    </row>
    <row r="17" spans="1:14">
      <c r="A17" s="34" t="s">
        <v>146</v>
      </c>
      <c r="B17" s="19"/>
      <c r="C17" s="19"/>
      <c r="D17" s="19"/>
      <c r="E17" s="19"/>
      <c r="F17" s="19"/>
      <c r="G17" s="19"/>
      <c r="H17" s="19"/>
      <c r="I17" s="19"/>
      <c r="J17" s="19"/>
      <c r="K17" s="19"/>
    </row>
    <row r="18" spans="1:14">
      <c r="A18" s="165" t="s">
        <v>295</v>
      </c>
      <c r="B18" s="19"/>
      <c r="C18" s="148"/>
      <c r="D18" s="148"/>
      <c r="E18" s="148"/>
      <c r="F18" s="148"/>
      <c r="G18" s="148"/>
      <c r="H18" s="148"/>
      <c r="I18" s="148"/>
      <c r="J18" s="148"/>
      <c r="K18" s="148"/>
      <c r="L18" s="148"/>
      <c r="M18" s="148"/>
      <c r="N18" s="148"/>
    </row>
    <row r="19" spans="1:14" customFormat="1"/>
    <row r="20" spans="1:14" customFormat="1"/>
    <row r="21" spans="1:14" customFormat="1"/>
    <row r="22" spans="1:14" customFormat="1"/>
    <row r="23" spans="1:14" customFormat="1"/>
    <row r="24" spans="1:14" customFormat="1"/>
    <row r="25" spans="1:14" customFormat="1"/>
    <row r="26" spans="1:14" customFormat="1"/>
    <row r="27" spans="1:14" customFormat="1"/>
    <row r="28" spans="1:14" customFormat="1"/>
    <row r="29" spans="1:14" customFormat="1"/>
    <row r="30" spans="1:14" customFormat="1"/>
    <row r="31" spans="1:14" customFormat="1"/>
    <row r="32" spans="1:14" customFormat="1"/>
    <row r="33" spans="3:15" customFormat="1"/>
    <row r="40" spans="3:15">
      <c r="C40" s="30"/>
      <c r="D40" s="30"/>
      <c r="E40" s="30"/>
      <c r="F40" s="30"/>
      <c r="G40" s="30"/>
      <c r="H40" s="30"/>
      <c r="I40" s="30"/>
      <c r="J40" s="30"/>
      <c r="K40" s="30"/>
      <c r="L40" s="30"/>
      <c r="M40" s="30"/>
      <c r="N40" s="30"/>
      <c r="O40" s="30"/>
    </row>
    <row r="41" spans="3:15">
      <c r="C41" s="30"/>
      <c r="D41" s="30"/>
      <c r="E41" s="30"/>
      <c r="F41" s="30"/>
      <c r="G41" s="30"/>
      <c r="H41" s="30"/>
      <c r="I41" s="30"/>
      <c r="J41" s="30"/>
      <c r="K41" s="30"/>
      <c r="L41" s="30"/>
      <c r="M41" s="30"/>
      <c r="N41" s="30"/>
      <c r="O41" s="30"/>
    </row>
    <row r="42" spans="3:15">
      <c r="C42" s="30"/>
      <c r="D42" s="30"/>
      <c r="E42" s="30"/>
      <c r="F42" s="30"/>
      <c r="G42" s="30"/>
      <c r="H42" s="30"/>
      <c r="I42" s="30"/>
      <c r="J42" s="30"/>
      <c r="K42" s="30"/>
      <c r="L42" s="30"/>
      <c r="M42" s="30"/>
      <c r="N42" s="30"/>
      <c r="O42" s="30"/>
    </row>
    <row r="43" spans="3:15">
      <c r="C43" s="30"/>
      <c r="D43" s="30"/>
      <c r="E43" s="30"/>
      <c r="F43" s="30"/>
      <c r="G43" s="30"/>
      <c r="H43" s="30"/>
      <c r="I43" s="30"/>
      <c r="J43" s="30"/>
      <c r="K43" s="30"/>
      <c r="L43" s="30"/>
      <c r="M43" s="30"/>
      <c r="N43" s="30"/>
      <c r="O43" s="30"/>
    </row>
  </sheetData>
  <phoneticPr fontId="53" type="noConversion"/>
  <hyperlinks>
    <hyperlink ref="A18" location="Contents!A1" display="Return to Contents Page" xr:uid="{00000000-0004-0000-0E00-000000000000}"/>
    <hyperlink ref="A6" r:id="rId1" xr:uid="{00000000-0004-0000-0E00-000001000000}"/>
    <hyperlink ref="A5" r:id="rId2" display="Greenhouse Gas Inventories for England, Scotland, Wales and Northern Ireland: 1990-2019 " xr:uid="{00000000-0004-0000-0E00-000002000000}"/>
    <hyperlink ref="A7" r:id="rId3" xr:uid="{AAB24CE2-B064-44B6-B7F4-685E8A118A26}"/>
  </hyperlinks>
  <pageMargins left="0.25" right="0.25" top="0.75" bottom="0.75" header="0.3" footer="0.3"/>
  <pageSetup paperSize="9" scale="73" orientation="landscape" r:id="rId4"/>
  <tableParts count="1">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22"/>
  <sheetViews>
    <sheetView workbookViewId="0"/>
  </sheetViews>
  <sheetFormatPr defaultColWidth="11.44140625" defaultRowHeight="14.4"/>
  <cols>
    <col min="1" max="1" width="18.77734375" style="7" customWidth="1"/>
    <col min="2" max="20" width="12.21875" style="7" customWidth="1"/>
    <col min="21" max="16384" width="11.44140625" style="7"/>
  </cols>
  <sheetData>
    <row r="1" spans="1:21" s="19" customFormat="1" ht="17.399999999999999">
      <c r="A1" s="392" t="s">
        <v>355</v>
      </c>
    </row>
    <row r="2" spans="1:21">
      <c r="A2" s="121" t="s">
        <v>312</v>
      </c>
      <c r="B2" s="120"/>
      <c r="C2" s="120"/>
      <c r="D2" s="120"/>
      <c r="E2" s="120"/>
      <c r="F2" s="120"/>
      <c r="G2" s="120"/>
      <c r="H2" s="120"/>
      <c r="I2" s="120"/>
      <c r="J2" s="120"/>
      <c r="K2" s="120"/>
      <c r="L2" s="18"/>
      <c r="M2" s="18"/>
      <c r="N2" s="18"/>
      <c r="O2" s="18"/>
      <c r="P2" s="18"/>
      <c r="Q2" s="18"/>
      <c r="R2" s="18"/>
      <c r="S2" s="18"/>
    </row>
    <row r="3" spans="1:21">
      <c r="A3" s="7" t="s">
        <v>331</v>
      </c>
      <c r="B3" s="120"/>
      <c r="C3" s="120"/>
      <c r="D3" s="146"/>
      <c r="E3" s="120"/>
      <c r="F3" s="120"/>
      <c r="G3" s="120"/>
      <c r="H3" s="120"/>
      <c r="I3" s="120"/>
      <c r="J3" s="120"/>
      <c r="K3" s="120"/>
      <c r="L3" s="120"/>
      <c r="M3" s="120"/>
      <c r="N3" s="120"/>
      <c r="O3" s="18"/>
      <c r="P3" s="18"/>
      <c r="Q3" s="18"/>
      <c r="R3" s="18"/>
      <c r="S3" s="18"/>
    </row>
    <row r="4" spans="1:21" s="19" customFormat="1">
      <c r="A4" s="19" t="s">
        <v>382</v>
      </c>
      <c r="B4" s="120"/>
      <c r="C4" s="120"/>
      <c r="D4" s="146"/>
      <c r="E4" s="120"/>
      <c r="F4" s="120"/>
      <c r="G4" s="120"/>
      <c r="H4" s="120"/>
      <c r="I4" s="120"/>
      <c r="J4" s="120"/>
      <c r="K4" s="120"/>
      <c r="L4" s="120"/>
      <c r="M4" s="120"/>
      <c r="N4" s="120"/>
      <c r="O4" s="18"/>
      <c r="P4" s="18"/>
      <c r="Q4" s="18"/>
      <c r="R4" s="18"/>
      <c r="S4" s="18"/>
    </row>
    <row r="5" spans="1:21" s="19" customFormat="1">
      <c r="A5" s="153" t="s">
        <v>0</v>
      </c>
      <c r="B5" s="120"/>
      <c r="C5" s="120"/>
      <c r="D5" s="146"/>
      <c r="E5" s="120"/>
      <c r="F5" s="120"/>
      <c r="G5" s="120"/>
      <c r="H5" s="120"/>
      <c r="I5" s="120"/>
      <c r="J5" s="120"/>
      <c r="K5" s="120"/>
      <c r="L5" s="120"/>
      <c r="M5" s="120"/>
      <c r="N5" s="120"/>
      <c r="O5" s="18"/>
      <c r="P5" s="18"/>
      <c r="Q5" s="18"/>
      <c r="R5" s="18"/>
      <c r="S5" s="18"/>
    </row>
    <row r="6" spans="1:21" s="19" customFormat="1">
      <c r="A6" s="165" t="s">
        <v>313</v>
      </c>
      <c r="B6" s="120"/>
      <c r="C6" s="120"/>
      <c r="D6" s="146"/>
      <c r="E6" s="120"/>
      <c r="F6" s="120"/>
      <c r="G6" s="120"/>
      <c r="H6" s="120"/>
      <c r="I6" s="120"/>
      <c r="J6" s="120"/>
      <c r="K6" s="120"/>
      <c r="L6" s="120"/>
      <c r="M6" s="120"/>
      <c r="N6" s="120"/>
      <c r="O6" s="18"/>
      <c r="P6" s="18"/>
      <c r="Q6" s="18"/>
      <c r="R6" s="18"/>
      <c r="S6" s="18"/>
    </row>
    <row r="7" spans="1:21" ht="34.5" customHeight="1">
      <c r="A7" s="224" t="s">
        <v>124</v>
      </c>
      <c r="B7" s="225" t="s">
        <v>40</v>
      </c>
      <c r="C7" s="225" t="s">
        <v>41</v>
      </c>
      <c r="D7" s="225" t="s">
        <v>42</v>
      </c>
      <c r="E7" s="225" t="s">
        <v>43</v>
      </c>
      <c r="F7" s="225" t="s">
        <v>44</v>
      </c>
      <c r="G7" s="225" t="s">
        <v>45</v>
      </c>
      <c r="H7" s="225" t="s">
        <v>46</v>
      </c>
      <c r="I7" s="225" t="s">
        <v>47</v>
      </c>
      <c r="J7" s="225" t="s">
        <v>48</v>
      </c>
      <c r="K7" s="225" t="s">
        <v>49</v>
      </c>
      <c r="L7" s="225" t="s">
        <v>50</v>
      </c>
      <c r="M7" s="225" t="s">
        <v>51</v>
      </c>
      <c r="N7" s="225" t="s">
        <v>52</v>
      </c>
      <c r="O7" s="225" t="s">
        <v>57</v>
      </c>
      <c r="P7" s="225" t="s">
        <v>138</v>
      </c>
      <c r="Q7" s="273" t="s">
        <v>145</v>
      </c>
      <c r="R7" s="225" t="s">
        <v>150</v>
      </c>
      <c r="S7" s="225" t="s">
        <v>157</v>
      </c>
      <c r="T7" s="226" t="s">
        <v>208</v>
      </c>
      <c r="U7" s="236" t="s">
        <v>384</v>
      </c>
    </row>
    <row r="8" spans="1:21" s="19" customFormat="1" ht="15.6">
      <c r="A8" s="290" t="s">
        <v>39</v>
      </c>
      <c r="B8" s="122">
        <v>4891</v>
      </c>
      <c r="C8" s="122">
        <v>4819</v>
      </c>
      <c r="D8" s="122">
        <v>4777</v>
      </c>
      <c r="E8" s="122">
        <v>4816</v>
      </c>
      <c r="F8" s="122">
        <v>4870</v>
      </c>
      <c r="G8" s="122">
        <v>4943</v>
      </c>
      <c r="H8" s="122">
        <v>4864</v>
      </c>
      <c r="I8" s="122">
        <v>4916</v>
      </c>
      <c r="J8" s="122">
        <v>4838</v>
      </c>
      <c r="K8" s="122">
        <v>4859</v>
      </c>
      <c r="L8" s="122">
        <v>4762</v>
      </c>
      <c r="M8" s="122">
        <v>4791</v>
      </c>
      <c r="N8" s="122">
        <v>4828.88</v>
      </c>
      <c r="O8" s="122">
        <v>4853</v>
      </c>
      <c r="P8" s="123">
        <v>4745</v>
      </c>
      <c r="Q8" s="123">
        <v>4652</v>
      </c>
      <c r="R8" s="124">
        <v>4611</v>
      </c>
      <c r="S8" s="124">
        <v>4824</v>
      </c>
      <c r="T8" s="291">
        <v>5075</v>
      </c>
      <c r="U8" s="291">
        <v>3831</v>
      </c>
    </row>
    <row r="9" spans="1:21" s="19" customFormat="1" ht="15.6">
      <c r="A9" s="290" t="s">
        <v>53</v>
      </c>
      <c r="B9" s="122">
        <v>20</v>
      </c>
      <c r="C9" s="122">
        <v>26</v>
      </c>
      <c r="D9" s="122">
        <v>25</v>
      </c>
      <c r="E9" s="122">
        <v>31</v>
      </c>
      <c r="F9" s="122">
        <v>31</v>
      </c>
      <c r="G9" s="122">
        <v>30</v>
      </c>
      <c r="H9" s="122">
        <v>20</v>
      </c>
      <c r="I9" s="122">
        <v>11</v>
      </c>
      <c r="J9" s="122">
        <v>14</v>
      </c>
      <c r="K9" s="122">
        <v>14</v>
      </c>
      <c r="L9" s="122">
        <v>13</v>
      </c>
      <c r="M9" s="122">
        <v>8</v>
      </c>
      <c r="N9" s="122">
        <v>6</v>
      </c>
      <c r="O9" s="122">
        <v>11</v>
      </c>
      <c r="P9" s="115">
        <v>14</v>
      </c>
      <c r="Q9" s="115">
        <v>14</v>
      </c>
      <c r="R9" s="124">
        <v>14</v>
      </c>
      <c r="S9" s="124">
        <v>11</v>
      </c>
      <c r="T9" s="291">
        <v>12</v>
      </c>
      <c r="U9" s="291" t="s">
        <v>383</v>
      </c>
    </row>
    <row r="10" spans="1:21" s="19" customFormat="1" ht="15.6">
      <c r="A10" s="290" t="s">
        <v>55</v>
      </c>
      <c r="B10" s="122">
        <v>345</v>
      </c>
      <c r="C10" s="122">
        <v>320</v>
      </c>
      <c r="D10" s="122">
        <v>319</v>
      </c>
      <c r="E10" s="122">
        <v>358</v>
      </c>
      <c r="F10" s="122">
        <v>389</v>
      </c>
      <c r="G10" s="122">
        <v>448</v>
      </c>
      <c r="H10" s="122">
        <v>437</v>
      </c>
      <c r="I10" s="122">
        <v>451</v>
      </c>
      <c r="J10" s="122">
        <v>470</v>
      </c>
      <c r="K10" s="122">
        <v>460</v>
      </c>
      <c r="L10" s="122">
        <v>467</v>
      </c>
      <c r="M10" s="122">
        <v>426</v>
      </c>
      <c r="N10" s="122">
        <v>426.22</v>
      </c>
      <c r="O10" s="122">
        <v>399</v>
      </c>
      <c r="P10" s="115">
        <v>380</v>
      </c>
      <c r="Q10" s="115">
        <v>353</v>
      </c>
      <c r="R10" s="124">
        <v>342</v>
      </c>
      <c r="S10" s="124">
        <v>342</v>
      </c>
      <c r="T10" s="291">
        <v>331</v>
      </c>
      <c r="U10" s="291">
        <v>75</v>
      </c>
    </row>
    <row r="11" spans="1:21" s="19" customFormat="1" ht="15.6">
      <c r="A11" s="290" t="s">
        <v>76</v>
      </c>
      <c r="B11" s="122">
        <v>468</v>
      </c>
      <c r="C11" s="122">
        <v>464</v>
      </c>
      <c r="D11" s="122">
        <v>419</v>
      </c>
      <c r="E11" s="122">
        <v>422</v>
      </c>
      <c r="F11" s="122">
        <v>425</v>
      </c>
      <c r="G11" s="122">
        <v>442</v>
      </c>
      <c r="H11" s="122">
        <v>440</v>
      </c>
      <c r="I11" s="122">
        <v>428</v>
      </c>
      <c r="J11" s="122">
        <v>444</v>
      </c>
      <c r="K11" s="122">
        <v>422</v>
      </c>
      <c r="L11" s="122">
        <v>423</v>
      </c>
      <c r="M11" s="122">
        <v>414</v>
      </c>
      <c r="N11" s="122">
        <v>434.54999999999995</v>
      </c>
      <c r="O11" s="122">
        <v>449</v>
      </c>
      <c r="P11" s="115">
        <v>446</v>
      </c>
      <c r="Q11" s="115">
        <v>428</v>
      </c>
      <c r="R11" s="123">
        <v>425</v>
      </c>
      <c r="S11" s="123">
        <v>437</v>
      </c>
      <c r="T11" s="232">
        <v>455</v>
      </c>
      <c r="U11" s="232">
        <v>265</v>
      </c>
    </row>
    <row r="12" spans="1:21" s="19" customFormat="1" ht="15.6">
      <c r="A12" s="290" t="s">
        <v>127</v>
      </c>
      <c r="B12" s="122">
        <v>7</v>
      </c>
      <c r="C12" s="122">
        <v>6</v>
      </c>
      <c r="D12" s="122">
        <v>7</v>
      </c>
      <c r="E12" s="122">
        <v>7</v>
      </c>
      <c r="F12" s="122">
        <v>6</v>
      </c>
      <c r="G12" s="122">
        <v>4</v>
      </c>
      <c r="H12" s="122">
        <v>3</v>
      </c>
      <c r="I12" s="122">
        <v>3</v>
      </c>
      <c r="J12" s="122">
        <v>3</v>
      </c>
      <c r="K12" s="122">
        <v>3</v>
      </c>
      <c r="L12" s="122">
        <v>4</v>
      </c>
      <c r="M12" s="122">
        <v>3</v>
      </c>
      <c r="N12" s="122">
        <v>2</v>
      </c>
      <c r="O12" s="122" t="s">
        <v>383</v>
      </c>
      <c r="P12" s="122" t="s">
        <v>383</v>
      </c>
      <c r="Q12" s="122" t="s">
        <v>383</v>
      </c>
      <c r="R12" s="122" t="s">
        <v>383</v>
      </c>
      <c r="S12" s="122" t="s">
        <v>383</v>
      </c>
      <c r="T12" s="250">
        <v>3</v>
      </c>
      <c r="U12" s="122" t="s">
        <v>383</v>
      </c>
    </row>
    <row r="13" spans="1:21" s="19" customFormat="1" ht="15.6">
      <c r="A13" s="290" t="s">
        <v>126</v>
      </c>
      <c r="B13" s="122">
        <v>66</v>
      </c>
      <c r="C13" s="122">
        <v>70</v>
      </c>
      <c r="D13" s="122">
        <v>71</v>
      </c>
      <c r="E13" s="122">
        <v>70</v>
      </c>
      <c r="F13" s="122">
        <v>68</v>
      </c>
      <c r="G13" s="122">
        <v>69</v>
      </c>
      <c r="H13" s="122">
        <v>70</v>
      </c>
      <c r="I13" s="122">
        <v>64</v>
      </c>
      <c r="J13" s="122">
        <v>65</v>
      </c>
      <c r="K13" s="122">
        <v>62</v>
      </c>
      <c r="L13" s="122">
        <v>58</v>
      </c>
      <c r="M13" s="122">
        <v>52</v>
      </c>
      <c r="N13" s="122">
        <v>51</v>
      </c>
      <c r="O13" s="122">
        <v>50</v>
      </c>
      <c r="P13" s="115">
        <v>50</v>
      </c>
      <c r="Q13" s="115">
        <v>53</v>
      </c>
      <c r="R13" s="123">
        <v>56</v>
      </c>
      <c r="S13" s="123">
        <v>52</v>
      </c>
      <c r="T13" s="232">
        <v>46</v>
      </c>
      <c r="U13" s="232">
        <v>20</v>
      </c>
    </row>
    <row r="14" spans="1:21" ht="15.6">
      <c r="A14" s="290" t="s">
        <v>125</v>
      </c>
      <c r="B14" s="122">
        <v>165</v>
      </c>
      <c r="C14" s="122">
        <v>162</v>
      </c>
      <c r="D14" s="122">
        <v>156</v>
      </c>
      <c r="E14" s="122">
        <v>154</v>
      </c>
      <c r="F14" s="122">
        <v>159</v>
      </c>
      <c r="G14" s="122">
        <v>156</v>
      </c>
      <c r="H14" s="122">
        <v>163</v>
      </c>
      <c r="I14" s="122">
        <v>159</v>
      </c>
      <c r="J14" s="122">
        <v>164</v>
      </c>
      <c r="K14" s="122">
        <v>155</v>
      </c>
      <c r="L14" s="122">
        <v>159</v>
      </c>
      <c r="M14" s="122">
        <v>177</v>
      </c>
      <c r="N14" s="122">
        <v>183</v>
      </c>
      <c r="O14" s="122">
        <v>192</v>
      </c>
      <c r="P14" s="115">
        <v>189</v>
      </c>
      <c r="Q14" s="115">
        <v>200</v>
      </c>
      <c r="R14" s="123">
        <v>200</v>
      </c>
      <c r="S14" s="123">
        <v>197</v>
      </c>
      <c r="T14" s="232">
        <v>203</v>
      </c>
      <c r="U14" s="232">
        <v>347</v>
      </c>
    </row>
    <row r="15" spans="1:21" ht="15.6">
      <c r="A15" s="290" t="s">
        <v>54</v>
      </c>
      <c r="B15" s="122">
        <v>25</v>
      </c>
      <c r="C15" s="122">
        <v>19</v>
      </c>
      <c r="D15" s="122">
        <v>12</v>
      </c>
      <c r="E15" s="122">
        <v>1</v>
      </c>
      <c r="F15" s="122">
        <v>1</v>
      </c>
      <c r="G15" s="122">
        <v>2</v>
      </c>
      <c r="H15" s="122">
        <v>2</v>
      </c>
      <c r="I15" s="122">
        <v>1</v>
      </c>
      <c r="J15" s="122" t="s">
        <v>383</v>
      </c>
      <c r="K15" s="122">
        <v>1</v>
      </c>
      <c r="L15" s="122">
        <v>1</v>
      </c>
      <c r="M15" s="122">
        <v>1</v>
      </c>
      <c r="N15" s="122">
        <v>0</v>
      </c>
      <c r="O15" s="122" t="s">
        <v>383</v>
      </c>
      <c r="P15" s="122" t="s">
        <v>383</v>
      </c>
      <c r="Q15" s="122" t="s">
        <v>383</v>
      </c>
      <c r="R15" s="87" t="s">
        <v>383</v>
      </c>
      <c r="S15" s="87" t="s">
        <v>383</v>
      </c>
      <c r="T15" s="250" t="s">
        <v>383</v>
      </c>
      <c r="U15" s="250" t="s">
        <v>383</v>
      </c>
    </row>
    <row r="16" spans="1:21" ht="15.6">
      <c r="A16" s="227" t="s">
        <v>56</v>
      </c>
      <c r="B16" s="253">
        <v>5987</v>
      </c>
      <c r="C16" s="253">
        <v>5886</v>
      </c>
      <c r="D16" s="253">
        <v>5786</v>
      </c>
      <c r="E16" s="253">
        <v>5859</v>
      </c>
      <c r="F16" s="253">
        <v>5949</v>
      </c>
      <c r="G16" s="253">
        <v>6094</v>
      </c>
      <c r="H16" s="253">
        <v>5999</v>
      </c>
      <c r="I16" s="253">
        <v>6033</v>
      </c>
      <c r="J16" s="253">
        <v>6001</v>
      </c>
      <c r="K16" s="253">
        <v>5976</v>
      </c>
      <c r="L16" s="253">
        <v>5887</v>
      </c>
      <c r="M16" s="253">
        <v>5872</v>
      </c>
      <c r="N16" s="253">
        <v>5931.6500000000005</v>
      </c>
      <c r="O16" s="253">
        <v>5958</v>
      </c>
      <c r="P16" s="253">
        <v>5827</v>
      </c>
      <c r="Q16" s="253">
        <v>5704</v>
      </c>
      <c r="R16" s="253">
        <v>5653</v>
      </c>
      <c r="S16" s="253">
        <v>5868</v>
      </c>
      <c r="T16" s="254">
        <v>6130</v>
      </c>
      <c r="U16" s="254">
        <v>4550</v>
      </c>
    </row>
    <row r="17" spans="1:20">
      <c r="A17" s="153" t="s">
        <v>187</v>
      </c>
      <c r="B17" s="153"/>
      <c r="C17" s="153"/>
      <c r="D17" s="153"/>
      <c r="E17" s="153"/>
      <c r="F17"/>
      <c r="G17"/>
      <c r="H17"/>
      <c r="I17"/>
      <c r="J17"/>
      <c r="K17"/>
      <c r="L17"/>
      <c r="M17"/>
      <c r="N17"/>
      <c r="O17"/>
      <c r="P17"/>
      <c r="Q17"/>
      <c r="R17"/>
      <c r="S17"/>
      <c r="T17"/>
    </row>
    <row r="18" spans="1:20" s="19" customFormat="1">
      <c r="A18" s="153" t="s">
        <v>385</v>
      </c>
      <c r="B18" s="153"/>
      <c r="C18" s="153"/>
      <c r="D18" s="153"/>
      <c r="E18" s="153"/>
      <c r="F18" s="153"/>
      <c r="G18" s="153"/>
      <c r="H18" s="153"/>
      <c r="I18" s="153"/>
      <c r="J18" s="153"/>
    </row>
    <row r="19" spans="1:20" s="19" customFormat="1">
      <c r="A19" t="s">
        <v>321</v>
      </c>
      <c r="B19" s="153"/>
      <c r="C19" s="153"/>
      <c r="D19" s="153"/>
      <c r="E19" s="153"/>
      <c r="F19" s="153"/>
      <c r="G19" s="153"/>
      <c r="H19" s="153"/>
      <c r="I19" s="153"/>
      <c r="J19" s="153"/>
    </row>
    <row r="20" spans="1:20">
      <c r="A20" s="165" t="s">
        <v>295</v>
      </c>
      <c r="B20" s="19"/>
      <c r="C20" s="19"/>
      <c r="D20" s="19"/>
      <c r="E20" s="19"/>
      <c r="F20" s="19"/>
      <c r="G20" s="19"/>
      <c r="H20" s="19"/>
      <c r="I20" s="19"/>
      <c r="J20" s="19"/>
    </row>
    <row r="21" spans="1:20">
      <c r="A21" s="19"/>
      <c r="B21" s="19"/>
      <c r="C21" s="19"/>
      <c r="D21" s="19"/>
      <c r="E21" s="19"/>
      <c r="F21" s="19"/>
      <c r="G21" s="19"/>
      <c r="H21" s="19"/>
      <c r="I21" s="19"/>
      <c r="J21" s="19"/>
    </row>
    <row r="22" spans="1:20">
      <c r="A22" s="19"/>
      <c r="B22" s="19"/>
      <c r="C22" s="19"/>
      <c r="D22" s="19"/>
      <c r="E22" s="19"/>
      <c r="F22" s="19"/>
      <c r="G22" s="19"/>
      <c r="H22" s="19"/>
      <c r="I22" s="19"/>
      <c r="J22" s="19"/>
    </row>
  </sheetData>
  <hyperlinks>
    <hyperlink ref="A20" location="Contents!A1" display="Return to Contents Page" xr:uid="{00000000-0004-0000-0F00-000000000000}"/>
    <hyperlink ref="A6" r:id="rId1" xr:uid="{00000000-0004-0000-0F00-000001000000}"/>
  </hyperlinks>
  <pageMargins left="0.25" right="0.25" top="0.75" bottom="0.75" header="0.3" footer="0.3"/>
  <pageSetup paperSize="9" scale="57" orientation="landscape"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15"/>
  <sheetViews>
    <sheetView workbookViewId="0"/>
  </sheetViews>
  <sheetFormatPr defaultColWidth="11.44140625" defaultRowHeight="14.4"/>
  <cols>
    <col min="1" max="1" width="30.33203125" style="9" customWidth="1"/>
    <col min="2" max="20" width="12.21875" style="9" customWidth="1"/>
    <col min="21" max="16384" width="11.44140625" style="9"/>
  </cols>
  <sheetData>
    <row r="1" spans="1:21" s="19" customFormat="1" ht="17.399999999999999">
      <c r="A1" s="392" t="s">
        <v>356</v>
      </c>
    </row>
    <row r="2" spans="1:21" s="10" customFormat="1" ht="15.75" customHeight="1">
      <c r="A2" s="26" t="s">
        <v>314</v>
      </c>
      <c r="B2" s="18"/>
      <c r="C2" s="18"/>
      <c r="D2" s="18"/>
      <c r="E2" s="18"/>
      <c r="F2" s="18"/>
      <c r="G2" s="18"/>
      <c r="H2" s="18"/>
      <c r="I2" s="18"/>
      <c r="J2" s="74"/>
      <c r="K2" s="18"/>
      <c r="L2" s="18"/>
      <c r="M2" s="18"/>
      <c r="N2" s="18"/>
      <c r="O2" s="18"/>
      <c r="P2" s="18"/>
      <c r="Q2" s="18"/>
      <c r="R2" s="18"/>
      <c r="S2" s="18"/>
    </row>
    <row r="3" spans="1:21" s="19" customFormat="1" ht="15.75" customHeight="1">
      <c r="A3" s="19" t="s">
        <v>331</v>
      </c>
      <c r="B3" s="18"/>
      <c r="C3" s="146"/>
      <c r="D3" s="18"/>
      <c r="E3" s="18"/>
      <c r="F3" s="18"/>
      <c r="G3" s="18"/>
      <c r="H3" s="18"/>
      <c r="I3" s="18"/>
      <c r="J3" s="74"/>
      <c r="K3" s="18"/>
      <c r="L3" s="18"/>
      <c r="M3" s="18"/>
      <c r="N3" s="18"/>
      <c r="O3" s="18"/>
      <c r="P3" s="18"/>
      <c r="Q3" s="18"/>
      <c r="R3" s="18"/>
      <c r="S3" s="18"/>
    </row>
    <row r="4" spans="1:21" ht="15.75" customHeight="1">
      <c r="A4" s="153" t="s">
        <v>0</v>
      </c>
      <c r="B4" s="153"/>
      <c r="C4" s="153"/>
      <c r="D4" s="153"/>
      <c r="E4" s="153"/>
      <c r="F4" s="153"/>
      <c r="G4" s="153"/>
      <c r="H4" s="153"/>
      <c r="I4" s="153"/>
      <c r="J4" s="162"/>
    </row>
    <row r="5" spans="1:21">
      <c r="A5" s="165" t="s">
        <v>313</v>
      </c>
      <c r="B5" s="165"/>
      <c r="C5" s="165"/>
      <c r="D5" s="165"/>
      <c r="E5"/>
      <c r="F5"/>
      <c r="G5"/>
      <c r="H5"/>
      <c r="I5"/>
      <c r="J5"/>
      <c r="K5"/>
      <c r="L5"/>
      <c r="M5"/>
      <c r="N5"/>
      <c r="O5"/>
      <c r="P5"/>
    </row>
    <row r="6" spans="1:21" s="10" customFormat="1" ht="31.95" customHeight="1">
      <c r="A6" s="224" t="s">
        <v>124</v>
      </c>
      <c r="B6" s="273" t="s">
        <v>40</v>
      </c>
      <c r="C6" s="273" t="s">
        <v>41</v>
      </c>
      <c r="D6" s="273" t="s">
        <v>42</v>
      </c>
      <c r="E6" s="273" t="s">
        <v>43</v>
      </c>
      <c r="F6" s="273" t="s">
        <v>44</v>
      </c>
      <c r="G6" s="273" t="s">
        <v>45</v>
      </c>
      <c r="H6" s="273" t="s">
        <v>46</v>
      </c>
      <c r="I6" s="273" t="s">
        <v>47</v>
      </c>
      <c r="J6" s="273" t="s">
        <v>48</v>
      </c>
      <c r="K6" s="273" t="s">
        <v>49</v>
      </c>
      <c r="L6" s="273" t="s">
        <v>50</v>
      </c>
      <c r="M6" s="273" t="s">
        <v>51</v>
      </c>
      <c r="N6" s="273" t="s">
        <v>52</v>
      </c>
      <c r="O6" s="273" t="s">
        <v>57</v>
      </c>
      <c r="P6" s="273" t="s">
        <v>138</v>
      </c>
      <c r="Q6" s="273" t="s">
        <v>145</v>
      </c>
      <c r="R6" s="273" t="s">
        <v>150</v>
      </c>
      <c r="S6" s="273" t="s">
        <v>157</v>
      </c>
      <c r="T6" s="274" t="s">
        <v>208</v>
      </c>
      <c r="U6" s="273" t="s">
        <v>384</v>
      </c>
    </row>
    <row r="7" spans="1:21" s="10" customFormat="1" ht="15.75" customHeight="1">
      <c r="A7" s="126" t="s">
        <v>128</v>
      </c>
      <c r="B7" s="125">
        <v>0.73824130879345606</v>
      </c>
      <c r="C7" s="125">
        <v>0.74432989690721651</v>
      </c>
      <c r="D7" s="125">
        <v>0.74895833333333328</v>
      </c>
      <c r="E7" s="125">
        <v>0.75077881619937692</v>
      </c>
      <c r="F7" s="125">
        <v>0.75290390707497368</v>
      </c>
      <c r="G7" s="125">
        <v>0.7685683530678149</v>
      </c>
      <c r="H7" s="125">
        <v>0.7621097954790097</v>
      </c>
      <c r="I7" s="125">
        <v>0.7688984881209503</v>
      </c>
      <c r="J7" s="125">
        <v>0.76258205689277903</v>
      </c>
      <c r="K7" s="125">
        <v>0.77348066298342544</v>
      </c>
      <c r="L7" s="125">
        <v>0.7796420581655481</v>
      </c>
      <c r="M7" s="125">
        <v>0.78859060402684567</v>
      </c>
      <c r="N7" s="125">
        <v>0.77</v>
      </c>
      <c r="O7" s="125">
        <v>0.77</v>
      </c>
      <c r="P7" s="125">
        <v>0.7669256381798002</v>
      </c>
      <c r="Q7" s="125">
        <v>0.76365663322185062</v>
      </c>
      <c r="R7" s="125">
        <v>0.74916387959866215</v>
      </c>
      <c r="S7" s="125">
        <v>0.75193798449612403</v>
      </c>
      <c r="T7" s="292">
        <v>0.7516556291390728</v>
      </c>
      <c r="U7" s="373">
        <v>0.67312348668280875</v>
      </c>
    </row>
    <row r="8" spans="1:21" s="10" customFormat="1" ht="15.75" customHeight="1">
      <c r="A8" s="126" t="s">
        <v>125</v>
      </c>
      <c r="B8" s="125">
        <v>0.20040899795501022</v>
      </c>
      <c r="C8" s="125">
        <v>0.2</v>
      </c>
      <c r="D8" s="125">
        <v>0.19583333333333333</v>
      </c>
      <c r="E8" s="125">
        <v>0.19106957424714435</v>
      </c>
      <c r="F8" s="125">
        <v>0.18690601900739176</v>
      </c>
      <c r="G8" s="125">
        <v>0.18299246501614638</v>
      </c>
      <c r="H8" s="125">
        <v>0.18191603875134554</v>
      </c>
      <c r="I8" s="125">
        <v>0.17818574514038876</v>
      </c>
      <c r="J8" s="125">
        <v>0.18161925601750548</v>
      </c>
      <c r="K8" s="125">
        <v>0.17237569060773481</v>
      </c>
      <c r="L8" s="125">
        <v>0.16666666666666666</v>
      </c>
      <c r="M8" s="125">
        <v>0.16778523489932887</v>
      </c>
      <c r="N8" s="125">
        <v>0.1767337807606264</v>
      </c>
      <c r="O8" s="125">
        <v>0.18</v>
      </c>
      <c r="P8" s="125">
        <v>0.18312985571587126</v>
      </c>
      <c r="Q8" s="125">
        <v>0.18840579710144928</v>
      </c>
      <c r="R8" s="125">
        <v>0.19843924191750278</v>
      </c>
      <c r="S8" s="125">
        <v>0.19490586932447398</v>
      </c>
      <c r="T8" s="292">
        <v>0.19205298013245034</v>
      </c>
      <c r="U8" s="125">
        <v>0.29418886198547217</v>
      </c>
    </row>
    <row r="9" spans="1:21" s="10" customFormat="1" ht="15.75" customHeight="1">
      <c r="A9" s="293" t="s">
        <v>76</v>
      </c>
      <c r="B9" s="294">
        <v>6.0327198364008183E-2</v>
      </c>
      <c r="C9" s="294">
        <v>5.6701030927835051E-2</v>
      </c>
      <c r="D9" s="294">
        <v>5.6250000000000001E-2</v>
      </c>
      <c r="E9" s="294">
        <v>5.6074766355140186E-2</v>
      </c>
      <c r="F9" s="294">
        <v>5.8078141499472019E-2</v>
      </c>
      <c r="G9" s="294">
        <v>5.8127018299246498E-2</v>
      </c>
      <c r="H9" s="294">
        <v>5.4897739504843918E-2</v>
      </c>
      <c r="I9" s="294">
        <v>5.183585313174946E-2</v>
      </c>
      <c r="J9" s="294">
        <v>5.689277899343545E-2</v>
      </c>
      <c r="K9" s="294">
        <v>5.3038674033149172E-2</v>
      </c>
      <c r="L9" s="294">
        <v>5.4809843400447429E-2</v>
      </c>
      <c r="M9" s="294">
        <v>5.0335570469798654E-2</v>
      </c>
      <c r="N9" s="294">
        <v>5.145413870246085E-2</v>
      </c>
      <c r="O9" s="294">
        <v>5.145413870246085E-2</v>
      </c>
      <c r="P9" s="294">
        <v>4.9944506104328525E-2</v>
      </c>
      <c r="Q9" s="294">
        <v>4.6822742474916385E-2</v>
      </c>
      <c r="R9" s="294">
        <v>5.016722408026756E-2</v>
      </c>
      <c r="S9" s="294">
        <v>5.2048726467331122E-2</v>
      </c>
      <c r="T9" s="295">
        <v>5.4083885209713023E-2</v>
      </c>
      <c r="U9" s="294">
        <v>3.3171912832929779E-2</v>
      </c>
    </row>
    <row r="10" spans="1:21" s="405" customFormat="1" ht="15.6">
      <c r="A10" s="164" t="s">
        <v>78</v>
      </c>
      <c r="B10" s="404"/>
      <c r="C10" s="404"/>
      <c r="D10" s="404"/>
      <c r="E10" s="404"/>
      <c r="F10" s="404"/>
      <c r="G10" s="404"/>
      <c r="H10" s="404"/>
      <c r="I10" s="404"/>
      <c r="J10" s="404"/>
      <c r="K10" s="404"/>
      <c r="L10" s="404"/>
      <c r="M10" s="404"/>
      <c r="N10" s="404"/>
      <c r="O10" s="404"/>
      <c r="P10" s="404"/>
      <c r="Q10" s="404"/>
      <c r="R10" s="404"/>
      <c r="S10" s="404"/>
      <c r="T10" s="404"/>
      <c r="U10" s="404"/>
    </row>
    <row r="11" spans="1:21" s="405" customFormat="1" ht="15.6">
      <c r="A11" s="164" t="s">
        <v>385</v>
      </c>
      <c r="B11" s="404"/>
      <c r="C11" s="404"/>
      <c r="D11" s="404"/>
      <c r="E11" s="404"/>
      <c r="F11" s="404"/>
      <c r="G11" s="404"/>
      <c r="H11" s="404"/>
      <c r="I11" s="404"/>
      <c r="J11" s="404"/>
      <c r="K11" s="404"/>
      <c r="L11" s="404"/>
      <c r="M11" s="404"/>
      <c r="N11" s="404"/>
      <c r="O11" s="404"/>
      <c r="P11" s="404"/>
      <c r="Q11" s="404"/>
      <c r="R11" s="404"/>
      <c r="S11" s="404"/>
      <c r="T11" s="404"/>
      <c r="U11" s="404"/>
    </row>
    <row r="12" spans="1:21" s="19" customFormat="1">
      <c r="A12" s="164" t="s">
        <v>321</v>
      </c>
      <c r="B12" s="165"/>
      <c r="C12" s="165"/>
      <c r="D12" s="165"/>
    </row>
    <row r="13" spans="1:21" s="19" customFormat="1">
      <c r="A13" s="164" t="s">
        <v>315</v>
      </c>
      <c r="B13" s="165"/>
      <c r="C13" s="165"/>
      <c r="D13" s="165"/>
    </row>
    <row r="14" spans="1:21">
      <c r="A14" s="165" t="s">
        <v>295</v>
      </c>
      <c r="B14" s="155"/>
      <c r="C14" s="155"/>
      <c r="D14" s="155"/>
      <c r="E14"/>
      <c r="F14"/>
      <c r="G14"/>
      <c r="H14"/>
      <c r="I14"/>
      <c r="J14"/>
      <c r="K14"/>
      <c r="L14"/>
      <c r="M14"/>
      <c r="N14"/>
      <c r="O14"/>
      <c r="P14"/>
    </row>
    <row r="15" spans="1:21">
      <c r="A15" s="19"/>
      <c r="B15" s="19"/>
      <c r="C15" s="19"/>
      <c r="D15" s="19"/>
      <c r="E15"/>
      <c r="F15"/>
      <c r="G15"/>
      <c r="H15"/>
      <c r="I15"/>
      <c r="J15"/>
      <c r="K15"/>
      <c r="L15"/>
      <c r="M15"/>
      <c r="N15"/>
      <c r="O15"/>
      <c r="P15"/>
    </row>
  </sheetData>
  <hyperlinks>
    <hyperlink ref="A5" r:id="rId1" xr:uid="{00000000-0004-0000-1000-000000000000}"/>
    <hyperlink ref="A14" location="Contents!A1" display="Return to Contents Page" xr:uid="{00000000-0004-0000-1000-000001000000}"/>
  </hyperlinks>
  <pageMargins left="0.25" right="0.25" top="0.75" bottom="0.75" header="0.3" footer="0.3"/>
  <pageSetup paperSize="9" scale="75" orientation="landscape"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X22"/>
  <sheetViews>
    <sheetView workbookViewId="0"/>
  </sheetViews>
  <sheetFormatPr defaultColWidth="11.44140625" defaultRowHeight="14.4"/>
  <cols>
    <col min="1" max="1" width="88.88671875" style="11" customWidth="1"/>
    <col min="2" max="16384" width="11.44140625" style="11"/>
  </cols>
  <sheetData>
    <row r="1" spans="1:24" s="19" customFormat="1" ht="17.399999999999999">
      <c r="A1" s="392" t="s">
        <v>357</v>
      </c>
    </row>
    <row r="2" spans="1:24" s="18" customFormat="1" ht="15" customHeight="1">
      <c r="A2" s="127" t="s">
        <v>212</v>
      </c>
      <c r="E2"/>
    </row>
    <row r="3" spans="1:24" s="18" customFormat="1" ht="15" customHeight="1">
      <c r="A3" s="18" t="s">
        <v>331</v>
      </c>
      <c r="C3" s="146"/>
      <c r="V3"/>
    </row>
    <row r="4" spans="1:24" s="18" customFormat="1" ht="15" customHeight="1">
      <c r="A4" s="26" t="s">
        <v>328</v>
      </c>
      <c r="C4" s="146"/>
      <c r="V4" s="19"/>
    </row>
    <row r="5" spans="1:24" s="18" customFormat="1" ht="15" customHeight="1">
      <c r="A5" s="165" t="s">
        <v>329</v>
      </c>
      <c r="C5" s="146"/>
      <c r="V5" s="19"/>
    </row>
    <row r="6" spans="1:24" s="18" customFormat="1" ht="15" customHeight="1">
      <c r="A6" s="408" t="s">
        <v>388</v>
      </c>
      <c r="B6" s="273" t="s">
        <v>104</v>
      </c>
      <c r="C6" s="273" t="s">
        <v>105</v>
      </c>
      <c r="D6" s="273" t="s">
        <v>110</v>
      </c>
      <c r="E6" s="273" t="s">
        <v>106</v>
      </c>
      <c r="F6" s="273" t="s">
        <v>107</v>
      </c>
      <c r="G6" s="273" t="s">
        <v>108</v>
      </c>
      <c r="H6" s="273" t="s">
        <v>109</v>
      </c>
      <c r="I6" s="273" t="s">
        <v>14</v>
      </c>
      <c r="J6" s="273" t="s">
        <v>15</v>
      </c>
      <c r="K6" s="273" t="s">
        <v>16</v>
      </c>
      <c r="L6" s="273" t="s">
        <v>17</v>
      </c>
      <c r="M6" s="273" t="s">
        <v>7</v>
      </c>
      <c r="N6" s="273" t="s">
        <v>8</v>
      </c>
      <c r="O6" s="273" t="s">
        <v>9</v>
      </c>
      <c r="P6" s="273" t="s">
        <v>18</v>
      </c>
      <c r="Q6" s="273" t="s">
        <v>59</v>
      </c>
      <c r="R6" s="273" t="s">
        <v>137</v>
      </c>
      <c r="S6" s="273" t="s">
        <v>140</v>
      </c>
      <c r="T6" s="273" t="s">
        <v>151</v>
      </c>
      <c r="U6" s="273" t="s">
        <v>158</v>
      </c>
      <c r="V6" s="273" t="s">
        <v>182</v>
      </c>
      <c r="W6" s="274" t="s">
        <v>193</v>
      </c>
      <c r="X6" s="381" t="s">
        <v>318</v>
      </c>
    </row>
    <row r="7" spans="1:24" s="18" customFormat="1" ht="15" customHeight="1">
      <c r="A7" s="72" t="s">
        <v>129</v>
      </c>
      <c r="B7" s="128">
        <v>69.5</v>
      </c>
      <c r="C7" s="128">
        <v>67.099999999999994</v>
      </c>
      <c r="D7" s="128">
        <v>65</v>
      </c>
      <c r="E7" s="128">
        <v>65.900000000000006</v>
      </c>
      <c r="F7" s="128">
        <v>65.400000000000006</v>
      </c>
      <c r="G7" s="128">
        <v>65.099999999999994</v>
      </c>
      <c r="H7" s="128">
        <v>66.900000000000006</v>
      </c>
      <c r="I7" s="128">
        <v>67.5</v>
      </c>
      <c r="J7" s="128">
        <v>69.900000000000006</v>
      </c>
      <c r="K7" s="128">
        <v>70.5</v>
      </c>
      <c r="L7" s="128">
        <v>68.2</v>
      </c>
      <c r="M7" s="128">
        <v>66.599999999999994</v>
      </c>
      <c r="N7" s="128">
        <v>66.5</v>
      </c>
      <c r="O7" s="128">
        <v>66.900000000000006</v>
      </c>
      <c r="P7" s="128">
        <v>66.900000000000006</v>
      </c>
      <c r="Q7" s="128">
        <v>66.599999999999994</v>
      </c>
      <c r="R7" s="128">
        <v>65.2</v>
      </c>
      <c r="S7" s="115">
        <v>65.7</v>
      </c>
      <c r="T7" s="115">
        <v>66.099999999999994</v>
      </c>
      <c r="U7" s="115">
        <v>68.7</v>
      </c>
      <c r="V7" s="147">
        <v>68.279000000000011</v>
      </c>
      <c r="W7" s="296">
        <v>22.4</v>
      </c>
      <c r="X7" s="382">
        <v>50.6</v>
      </c>
    </row>
    <row r="8" spans="1:24" s="18" customFormat="1" ht="15.6">
      <c r="A8" s="265" t="s">
        <v>64</v>
      </c>
      <c r="B8" s="297">
        <v>68.5</v>
      </c>
      <c r="C8" s="297">
        <v>66.7</v>
      </c>
      <c r="D8" s="297">
        <v>66.8</v>
      </c>
      <c r="E8" s="297">
        <v>67.8</v>
      </c>
      <c r="F8" s="297">
        <v>68.2</v>
      </c>
      <c r="G8" s="297">
        <v>68.400000000000006</v>
      </c>
      <c r="H8" s="297">
        <v>67.7</v>
      </c>
      <c r="I8" s="297">
        <v>69.900000000000006</v>
      </c>
      <c r="J8" s="297">
        <v>73.3</v>
      </c>
      <c r="K8" s="297">
        <v>73.600000000000009</v>
      </c>
      <c r="L8" s="297">
        <v>73.099999999999994</v>
      </c>
      <c r="M8" s="297">
        <v>69.7</v>
      </c>
      <c r="N8" s="297">
        <v>67.5</v>
      </c>
      <c r="O8" s="297">
        <v>69.5</v>
      </c>
      <c r="P8" s="297">
        <v>69.5</v>
      </c>
      <c r="Q8" s="297">
        <v>67.8</v>
      </c>
      <c r="R8" s="297">
        <v>66</v>
      </c>
      <c r="S8" s="298">
        <v>65.8</v>
      </c>
      <c r="T8" s="298">
        <v>66.7</v>
      </c>
      <c r="U8" s="298">
        <v>68.599999999999994</v>
      </c>
      <c r="V8" s="299">
        <v>68.26400000000001</v>
      </c>
      <c r="W8" s="300">
        <v>36.6</v>
      </c>
      <c r="X8" s="383">
        <v>58.1</v>
      </c>
    </row>
    <row r="9" spans="1:24">
      <c r="A9" s="18" t="s">
        <v>78</v>
      </c>
      <c r="B9" s="19"/>
      <c r="C9" s="19"/>
      <c r="D9" s="19"/>
      <c r="E9" s="19"/>
      <c r="F9" s="19"/>
      <c r="G9" s="19"/>
      <c r="H9" s="19"/>
      <c r="I9" s="19"/>
      <c r="J9" s="19"/>
      <c r="K9" s="19"/>
      <c r="L9" s="19"/>
      <c r="M9" s="19"/>
      <c r="N9" s="19"/>
      <c r="O9" s="19"/>
      <c r="P9" s="19"/>
      <c r="Q9" s="19"/>
    </row>
    <row r="10" spans="1:24">
      <c r="A10" s="153" t="s">
        <v>282</v>
      </c>
      <c r="B10" s="19"/>
      <c r="C10" s="19"/>
      <c r="D10" s="19"/>
      <c r="E10" s="19"/>
      <c r="F10" s="19"/>
      <c r="G10" s="19"/>
      <c r="H10" s="19"/>
      <c r="I10" s="19"/>
      <c r="J10" s="19"/>
      <c r="K10" s="19"/>
      <c r="L10" s="19"/>
    </row>
    <row r="11" spans="1:24" s="19" customFormat="1">
      <c r="A11" s="153" t="s">
        <v>209</v>
      </c>
      <c r="B11" s="153"/>
      <c r="C11" s="153"/>
      <c r="D11" s="153"/>
      <c r="E11" s="153"/>
      <c r="F11" s="153"/>
      <c r="G11" s="153"/>
      <c r="H11" s="153"/>
      <c r="I11" s="153"/>
      <c r="J11" s="153"/>
    </row>
    <row r="12" spans="1:24">
      <c r="A12" s="153" t="s">
        <v>210</v>
      </c>
      <c r="B12" s="153"/>
      <c r="C12" s="153"/>
      <c r="D12" s="153"/>
      <c r="E12" s="153"/>
      <c r="F12" s="153"/>
      <c r="G12" s="153"/>
      <c r="H12" s="153"/>
      <c r="I12" s="153"/>
      <c r="J12" s="153"/>
      <c r="K12" s="19"/>
      <c r="L12" s="19"/>
    </row>
    <row r="13" spans="1:24" s="19" customFormat="1">
      <c r="A13" s="153" t="s">
        <v>130</v>
      </c>
      <c r="B13" s="153"/>
      <c r="C13" s="153"/>
      <c r="D13" s="153"/>
      <c r="E13" s="153"/>
      <c r="F13" s="153"/>
      <c r="G13" s="153"/>
      <c r="H13" s="153"/>
      <c r="I13" s="153"/>
      <c r="J13" s="153"/>
    </row>
    <row r="14" spans="1:24">
      <c r="A14" s="153" t="s">
        <v>77</v>
      </c>
      <c r="B14" s="153"/>
      <c r="C14" s="153"/>
      <c r="D14" s="153"/>
      <c r="E14" s="153"/>
      <c r="F14" s="153"/>
      <c r="G14" s="153"/>
      <c r="H14" s="153"/>
      <c r="I14" s="153"/>
      <c r="J14" s="153"/>
      <c r="K14" s="19"/>
      <c r="L14" s="19"/>
    </row>
    <row r="15" spans="1:24">
      <c r="A15" s="19" t="s">
        <v>211</v>
      </c>
      <c r="B15" s="153"/>
      <c r="C15" s="153"/>
      <c r="D15" s="153"/>
      <c r="E15" s="153"/>
      <c r="F15" s="153"/>
      <c r="G15" s="153"/>
      <c r="H15" s="153"/>
      <c r="I15" s="153"/>
      <c r="J15" s="153"/>
      <c r="K15" s="153"/>
      <c r="L15" s="153"/>
    </row>
    <row r="16" spans="1:24">
      <c r="A16" s="165" t="s">
        <v>295</v>
      </c>
      <c r="B16" s="19"/>
      <c r="C16" s="19"/>
      <c r="D16" s="19"/>
      <c r="E16" s="19"/>
      <c r="F16" s="19"/>
      <c r="G16" s="19"/>
      <c r="H16" s="19"/>
      <c r="I16" s="19"/>
      <c r="J16" s="19"/>
      <c r="K16" s="19"/>
      <c r="L16" s="19"/>
    </row>
    <row r="17" spans="1:9">
      <c r="A17" s="22"/>
      <c r="B17" s="22"/>
      <c r="C17" s="22"/>
      <c r="D17" s="22"/>
      <c r="E17" s="22"/>
      <c r="F17" s="22"/>
      <c r="G17" s="22"/>
      <c r="H17" s="22"/>
      <c r="I17" s="22"/>
    </row>
    <row r="18" spans="1:9">
      <c r="A18" s="22"/>
      <c r="B18" s="22"/>
      <c r="C18" s="22"/>
      <c r="D18" s="22"/>
      <c r="E18" s="22"/>
      <c r="F18" s="22"/>
      <c r="G18" s="22"/>
      <c r="H18" s="22"/>
      <c r="I18" s="22"/>
    </row>
    <row r="19" spans="1:9">
      <c r="A19" s="22"/>
      <c r="B19" s="22"/>
      <c r="C19" s="22"/>
      <c r="D19" s="22"/>
      <c r="E19" s="22"/>
      <c r="F19" s="22"/>
      <c r="G19" s="22"/>
      <c r="H19" s="22"/>
      <c r="I19" s="22"/>
    </row>
    <row r="20" spans="1:9">
      <c r="A20" s="22"/>
      <c r="B20" s="22"/>
      <c r="C20" s="22"/>
      <c r="D20" s="22"/>
      <c r="E20" s="22"/>
      <c r="F20" s="22"/>
      <c r="G20" s="22"/>
      <c r="H20" s="22"/>
      <c r="I20" s="22"/>
    </row>
    <row r="21" spans="1:9">
      <c r="A21" s="22"/>
      <c r="B21" s="22"/>
      <c r="C21" s="22"/>
      <c r="D21" s="22"/>
      <c r="E21" s="22"/>
      <c r="F21" s="22"/>
      <c r="G21" s="22"/>
      <c r="H21" s="22"/>
      <c r="I21" s="22"/>
    </row>
    <row r="22" spans="1:9">
      <c r="A22" s="22"/>
      <c r="B22" s="22"/>
      <c r="C22" s="22"/>
      <c r="D22" s="22"/>
      <c r="E22" s="22"/>
      <c r="F22" s="22"/>
      <c r="G22" s="22"/>
      <c r="H22" s="22"/>
      <c r="I22" s="22"/>
    </row>
  </sheetData>
  <phoneticPr fontId="53" type="noConversion"/>
  <hyperlinks>
    <hyperlink ref="A16" location="Contents!A1" display="Return to Contents Page" xr:uid="{00000000-0004-0000-1100-000001000000}"/>
    <hyperlink ref="A5" r:id="rId1" xr:uid="{80DE7EC2-9A39-4159-A233-35999BA77FBC}"/>
  </hyperlinks>
  <pageMargins left="0.25" right="0.25" top="0.75" bottom="0.75" header="0.3" footer="0.3"/>
  <pageSetup paperSize="9" scale="71" orientation="landscape"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3"/>
  <sheetViews>
    <sheetView workbookViewId="0">
      <selection activeCell="F14" sqref="F14"/>
    </sheetView>
  </sheetViews>
  <sheetFormatPr defaultColWidth="8.77734375" defaultRowHeight="14.4"/>
  <cols>
    <col min="1" max="1" width="12.44140625" style="173" customWidth="1"/>
    <col min="2" max="2" width="14.21875" style="174" customWidth="1"/>
    <col min="3" max="3" width="97.77734375" style="19" customWidth="1"/>
    <col min="4" max="5" width="20" customWidth="1"/>
    <col min="6" max="6" width="37.109375" customWidth="1"/>
    <col min="7" max="7" width="14.33203125" style="19" customWidth="1"/>
    <col min="8" max="10" width="20" style="19" customWidth="1"/>
    <col min="11" max="11" width="11.21875" style="19" customWidth="1"/>
    <col min="12" max="16384" width="8.77734375" style="19"/>
  </cols>
  <sheetData>
    <row r="1" spans="1:31" ht="36.450000000000003" customHeight="1">
      <c r="A1" s="175" t="s">
        <v>223</v>
      </c>
    </row>
    <row r="2" spans="1:31" ht="21" customHeight="1">
      <c r="A2" s="191" t="s">
        <v>444</v>
      </c>
      <c r="D2" s="19"/>
      <c r="E2" s="19"/>
      <c r="F2" s="19"/>
    </row>
    <row r="3" spans="1:31" s="176" customFormat="1" ht="21">
      <c r="A3" s="415" t="s">
        <v>246</v>
      </c>
      <c r="B3" s="207"/>
      <c r="C3" s="207"/>
      <c r="D3"/>
      <c r="E3"/>
      <c r="F3"/>
      <c r="G3" s="186"/>
      <c r="H3" s="186"/>
      <c r="I3" s="177"/>
      <c r="J3" s="177"/>
      <c r="K3" s="178"/>
    </row>
    <row r="4" spans="1:31" ht="15.6">
      <c r="A4" s="191" t="s">
        <v>443</v>
      </c>
      <c r="B4" s="191"/>
      <c r="C4" s="191"/>
      <c r="G4" s="180"/>
      <c r="H4" s="180"/>
      <c r="I4" s="180"/>
      <c r="J4" s="180"/>
      <c r="K4" s="181"/>
    </row>
    <row r="5" spans="1:31" ht="15.6">
      <c r="A5" s="191" t="s">
        <v>369</v>
      </c>
      <c r="B5" s="18"/>
      <c r="C5" s="179"/>
      <c r="G5" s="180"/>
      <c r="H5" s="180"/>
      <c r="I5" s="180"/>
      <c r="J5" s="180"/>
      <c r="K5" s="181"/>
    </row>
    <row r="6" spans="1:31" s="23" customFormat="1" ht="15.6">
      <c r="A6" s="183"/>
      <c r="B6" s="24"/>
      <c r="C6" s="24"/>
      <c r="D6"/>
      <c r="E6"/>
      <c r="F6"/>
    </row>
    <row r="7" spans="1:31" s="23" customFormat="1" ht="15" customHeight="1">
      <c r="A7" s="184" t="s">
        <v>224</v>
      </c>
      <c r="B7" s="58" t="s">
        <v>225</v>
      </c>
      <c r="C7" s="58" t="s">
        <v>226</v>
      </c>
      <c r="D7"/>
      <c r="E7"/>
      <c r="F7"/>
    </row>
    <row r="8" spans="1:31" s="23" customFormat="1" ht="15.6">
      <c r="A8" s="208">
        <v>1.1000000000000001</v>
      </c>
      <c r="B8" s="185" t="s">
        <v>227</v>
      </c>
      <c r="C8" s="210" t="s">
        <v>293</v>
      </c>
      <c r="D8"/>
      <c r="E8"/>
      <c r="F8"/>
      <c r="G8" s="19"/>
      <c r="H8" s="186"/>
      <c r="I8" s="187"/>
      <c r="J8" s="188"/>
      <c r="K8" s="189"/>
      <c r="L8" s="189"/>
      <c r="M8" s="29"/>
      <c r="N8" s="13"/>
      <c r="O8" s="190"/>
      <c r="P8" s="190"/>
      <c r="Q8" s="190"/>
      <c r="R8" s="190"/>
      <c r="S8" s="190"/>
      <c r="T8" s="190"/>
      <c r="U8" s="190"/>
      <c r="V8" s="190"/>
      <c r="W8" s="190"/>
      <c r="X8" s="190"/>
      <c r="Y8" s="190"/>
      <c r="Z8" s="190"/>
      <c r="AA8" s="190"/>
      <c r="AB8" s="190"/>
      <c r="AC8" s="190"/>
      <c r="AD8" s="190"/>
      <c r="AE8" s="190"/>
    </row>
    <row r="9" spans="1:31" ht="15.6">
      <c r="A9" s="208">
        <v>1.2</v>
      </c>
      <c r="B9" s="185" t="s">
        <v>227</v>
      </c>
      <c r="C9" s="210" t="s">
        <v>228</v>
      </c>
      <c r="I9" s="13"/>
      <c r="J9" s="13"/>
      <c r="K9" s="13"/>
      <c r="L9" s="13"/>
      <c r="M9" s="13"/>
      <c r="N9" s="13"/>
      <c r="O9" s="13"/>
      <c r="P9" s="13"/>
      <c r="Q9" s="13"/>
      <c r="R9" s="13"/>
      <c r="S9" s="13"/>
      <c r="T9" s="13"/>
      <c r="U9" s="13"/>
      <c r="V9" s="13"/>
      <c r="W9" s="13"/>
      <c r="X9" s="13"/>
      <c r="Y9" s="13"/>
      <c r="Z9" s="13"/>
      <c r="AA9" s="13"/>
      <c r="AB9" s="13"/>
      <c r="AC9" s="13"/>
      <c r="AD9" s="13"/>
      <c r="AE9" s="13"/>
    </row>
    <row r="10" spans="1:31" ht="15" customHeight="1">
      <c r="A10" s="332" t="s">
        <v>281</v>
      </c>
      <c r="B10" s="191"/>
      <c r="C10" s="192"/>
      <c r="I10" s="13"/>
      <c r="J10" s="13"/>
      <c r="K10" s="13"/>
      <c r="L10" s="13"/>
      <c r="M10" s="13"/>
      <c r="N10" s="13"/>
      <c r="O10" s="13"/>
      <c r="P10" s="13"/>
      <c r="Q10" s="13"/>
      <c r="R10" s="13"/>
      <c r="S10" s="13"/>
      <c r="T10" s="13"/>
      <c r="U10" s="13"/>
      <c r="V10" s="13"/>
      <c r="W10" s="13"/>
      <c r="X10" s="13"/>
      <c r="Y10" s="13"/>
      <c r="Z10" s="13"/>
      <c r="AA10" s="13"/>
      <c r="AB10" s="13"/>
      <c r="AC10" s="13"/>
      <c r="AD10" s="13"/>
      <c r="AE10" s="13"/>
    </row>
    <row r="11" spans="1:31" s="23" customFormat="1" ht="15.6">
      <c r="A11" s="208">
        <v>2.1</v>
      </c>
      <c r="B11" s="185" t="s">
        <v>229</v>
      </c>
      <c r="C11" s="210" t="s">
        <v>249</v>
      </c>
      <c r="D11"/>
      <c r="E11"/>
      <c r="F11"/>
      <c r="H11" s="193"/>
      <c r="I11" s="187"/>
      <c r="J11" s="194"/>
      <c r="K11" s="189"/>
      <c r="L11" s="189"/>
      <c r="M11" s="189"/>
      <c r="N11" s="190"/>
      <c r="O11" s="190"/>
      <c r="P11" s="190"/>
      <c r="Q11" s="190"/>
      <c r="R11" s="190"/>
      <c r="S11" s="190"/>
      <c r="T11" s="190"/>
      <c r="U11" s="190"/>
      <c r="V11" s="190"/>
      <c r="W11" s="190"/>
      <c r="X11" s="190"/>
      <c r="Y11" s="190"/>
      <c r="Z11" s="190"/>
      <c r="AA11" s="190"/>
      <c r="AB11" s="190"/>
      <c r="AC11" s="190"/>
      <c r="AD11" s="190"/>
      <c r="AE11" s="190"/>
    </row>
    <row r="12" spans="1:31" s="23" customFormat="1" ht="15.6">
      <c r="A12" s="212">
        <v>2.2000000000000002</v>
      </c>
      <c r="B12" s="191" t="s">
        <v>229</v>
      </c>
      <c r="C12" s="213" t="s">
        <v>230</v>
      </c>
      <c r="D12"/>
      <c r="E12"/>
      <c r="F12"/>
      <c r="H12" s="186"/>
      <c r="I12" s="187"/>
      <c r="J12" s="195"/>
      <c r="K12" s="189"/>
      <c r="L12" s="189"/>
      <c r="M12" s="189"/>
      <c r="N12" s="190"/>
      <c r="O12" s="190"/>
      <c r="P12" s="190"/>
      <c r="Q12" s="190"/>
      <c r="R12" s="190"/>
      <c r="S12" s="190"/>
      <c r="T12" s="190"/>
      <c r="U12" s="190"/>
      <c r="V12" s="190"/>
      <c r="W12" s="190"/>
      <c r="X12" s="190"/>
      <c r="Y12" s="190"/>
      <c r="Z12" s="190"/>
      <c r="AA12" s="190"/>
      <c r="AB12" s="190"/>
      <c r="AC12" s="190"/>
      <c r="AD12" s="190"/>
      <c r="AE12" s="190"/>
    </row>
    <row r="13" spans="1:31" s="23" customFormat="1" ht="15" customHeight="1">
      <c r="A13" s="332" t="s">
        <v>281</v>
      </c>
      <c r="B13" s="191"/>
      <c r="C13" s="192"/>
      <c r="D13"/>
      <c r="E13"/>
      <c r="F13"/>
      <c r="H13" s="182"/>
      <c r="I13" s="187"/>
      <c r="J13" s="187"/>
      <c r="K13" s="189"/>
      <c r="L13" s="189"/>
      <c r="M13" s="189"/>
      <c r="N13" s="190"/>
      <c r="O13" s="190"/>
      <c r="P13" s="190"/>
      <c r="Q13" s="190"/>
      <c r="R13" s="190"/>
      <c r="S13" s="190"/>
      <c r="T13" s="190"/>
      <c r="U13" s="190"/>
      <c r="V13" s="190"/>
      <c r="W13" s="190"/>
      <c r="X13" s="190"/>
      <c r="Y13" s="190"/>
      <c r="Z13" s="190"/>
      <c r="AA13" s="190"/>
      <c r="AB13" s="190"/>
      <c r="AC13" s="190"/>
      <c r="AD13" s="190"/>
      <c r="AE13" s="190"/>
    </row>
    <row r="14" spans="1:31" s="23" customFormat="1" ht="15.6">
      <c r="A14" s="208">
        <v>3.1</v>
      </c>
      <c r="B14" s="185" t="s">
        <v>231</v>
      </c>
      <c r="C14" s="211" t="s">
        <v>232</v>
      </c>
      <c r="D14"/>
      <c r="E14"/>
      <c r="F14"/>
      <c r="H14" s="193"/>
      <c r="I14" s="187"/>
      <c r="J14" s="188"/>
      <c r="K14" s="189"/>
      <c r="L14" s="189"/>
      <c r="M14" s="189"/>
      <c r="N14" s="190"/>
      <c r="O14" s="190"/>
      <c r="P14" s="190"/>
      <c r="Q14" s="190"/>
      <c r="R14" s="190"/>
      <c r="S14" s="190"/>
      <c r="T14" s="190"/>
      <c r="U14" s="190"/>
      <c r="V14" s="190"/>
      <c r="W14" s="190"/>
      <c r="X14" s="190"/>
      <c r="Y14" s="190"/>
      <c r="Z14" s="190"/>
      <c r="AA14" s="190"/>
      <c r="AB14" s="190"/>
      <c r="AC14" s="190"/>
      <c r="AD14" s="190"/>
      <c r="AE14" s="190"/>
    </row>
    <row r="15" spans="1:31" s="23" customFormat="1" ht="15.6">
      <c r="A15" s="212">
        <v>3.2</v>
      </c>
      <c r="B15" s="191" t="s">
        <v>231</v>
      </c>
      <c r="C15" s="214" t="s">
        <v>247</v>
      </c>
      <c r="D15"/>
      <c r="E15"/>
      <c r="F15"/>
      <c r="H15" s="186"/>
      <c r="I15" s="187"/>
      <c r="J15" s="187"/>
      <c r="K15" s="189"/>
      <c r="L15" s="189"/>
      <c r="M15" s="189"/>
      <c r="N15" s="190"/>
      <c r="O15" s="190"/>
      <c r="P15" s="190"/>
      <c r="Q15" s="190"/>
      <c r="R15" s="190"/>
      <c r="S15" s="190"/>
      <c r="T15" s="190"/>
      <c r="U15" s="190"/>
      <c r="V15" s="190"/>
      <c r="W15" s="190"/>
      <c r="X15" s="190"/>
      <c r="Y15" s="190"/>
      <c r="Z15" s="190"/>
      <c r="AA15" s="190"/>
      <c r="AB15" s="190"/>
      <c r="AC15" s="190"/>
      <c r="AD15" s="190"/>
      <c r="AE15" s="190"/>
    </row>
    <row r="16" spans="1:31" s="23" customFormat="1" ht="15.6">
      <c r="A16" s="212">
        <v>3.3</v>
      </c>
      <c r="B16" s="191" t="s">
        <v>231</v>
      </c>
      <c r="C16" s="214" t="s">
        <v>159</v>
      </c>
      <c r="D16"/>
      <c r="E16"/>
      <c r="F16"/>
      <c r="H16" s="186"/>
      <c r="I16" s="187"/>
      <c r="J16" s="187"/>
      <c r="K16" s="189"/>
      <c r="L16" s="189"/>
      <c r="M16" s="189"/>
      <c r="N16" s="190"/>
      <c r="O16" s="190"/>
      <c r="P16" s="190"/>
      <c r="Q16" s="190"/>
      <c r="R16" s="190"/>
      <c r="S16" s="190"/>
      <c r="T16" s="190"/>
      <c r="U16" s="190"/>
      <c r="V16" s="190"/>
      <c r="W16" s="190"/>
      <c r="X16" s="190"/>
      <c r="Y16" s="190"/>
      <c r="Z16" s="190"/>
      <c r="AA16" s="190"/>
      <c r="AB16" s="190"/>
      <c r="AC16" s="190"/>
      <c r="AD16" s="190"/>
      <c r="AE16" s="190"/>
    </row>
    <row r="17" spans="1:31" s="23" customFormat="1" ht="15.6">
      <c r="A17" s="212">
        <v>3.4</v>
      </c>
      <c r="B17" s="191" t="s">
        <v>231</v>
      </c>
      <c r="C17" s="214" t="s">
        <v>233</v>
      </c>
      <c r="D17"/>
      <c r="E17"/>
      <c r="F17"/>
      <c r="H17" s="186"/>
      <c r="I17" s="187"/>
      <c r="J17" s="187"/>
      <c r="K17" s="189"/>
      <c r="L17" s="189"/>
      <c r="M17" s="189"/>
      <c r="N17" s="190"/>
      <c r="O17" s="190"/>
      <c r="P17" s="190"/>
      <c r="Q17" s="190"/>
      <c r="R17" s="190"/>
      <c r="S17" s="190"/>
      <c r="T17" s="190"/>
      <c r="U17" s="190"/>
      <c r="V17" s="190"/>
      <c r="W17" s="190"/>
      <c r="X17" s="190"/>
      <c r="Y17" s="190"/>
      <c r="Z17" s="190"/>
      <c r="AA17" s="190"/>
      <c r="AB17" s="190"/>
      <c r="AC17" s="190"/>
      <c r="AD17" s="190"/>
      <c r="AE17" s="190"/>
    </row>
    <row r="18" spans="1:31" s="23" customFormat="1" ht="15.6">
      <c r="A18" s="212">
        <v>3.5</v>
      </c>
      <c r="B18" s="191" t="s">
        <v>231</v>
      </c>
      <c r="C18" s="214" t="s">
        <v>234</v>
      </c>
      <c r="D18"/>
      <c r="E18"/>
      <c r="F18"/>
      <c r="H18" s="186"/>
      <c r="I18" s="187"/>
      <c r="J18" s="187"/>
      <c r="K18" s="189"/>
      <c r="L18" s="189"/>
      <c r="M18" s="189"/>
      <c r="N18" s="190"/>
      <c r="O18" s="190"/>
      <c r="P18" s="190"/>
      <c r="Q18" s="190"/>
      <c r="R18" s="190"/>
      <c r="S18" s="190"/>
      <c r="T18" s="190"/>
      <c r="U18" s="190"/>
      <c r="V18" s="190"/>
      <c r="W18" s="190"/>
      <c r="X18" s="190"/>
      <c r="Y18" s="190"/>
      <c r="Z18" s="190"/>
      <c r="AA18" s="190"/>
      <c r="AB18" s="190"/>
      <c r="AC18" s="190"/>
      <c r="AD18" s="190"/>
      <c r="AE18" s="190"/>
    </row>
    <row r="19" spans="1:31" s="23" customFormat="1" ht="15.6">
      <c r="A19" s="212">
        <v>3.6</v>
      </c>
      <c r="B19" s="191" t="s">
        <v>231</v>
      </c>
      <c r="C19" s="214" t="s">
        <v>235</v>
      </c>
      <c r="D19"/>
      <c r="E19"/>
      <c r="F19"/>
      <c r="H19" s="186"/>
      <c r="I19" s="187"/>
      <c r="J19" s="195"/>
      <c r="K19" s="189"/>
      <c r="L19" s="189"/>
      <c r="M19" s="189"/>
      <c r="N19" s="190"/>
      <c r="O19" s="190"/>
      <c r="P19" s="190"/>
      <c r="Q19" s="190"/>
      <c r="R19" s="190"/>
      <c r="S19" s="190"/>
      <c r="T19" s="190"/>
      <c r="U19" s="190"/>
      <c r="V19" s="190"/>
      <c r="W19" s="190"/>
      <c r="X19" s="190"/>
      <c r="Y19" s="190"/>
      <c r="Z19" s="190"/>
      <c r="AA19" s="190"/>
      <c r="AB19" s="190"/>
      <c r="AC19" s="190"/>
      <c r="AD19" s="190"/>
      <c r="AE19" s="190"/>
    </row>
    <row r="20" spans="1:31" s="23" customFormat="1" ht="15" customHeight="1">
      <c r="A20" s="332" t="s">
        <v>281</v>
      </c>
      <c r="B20" s="191"/>
      <c r="C20" s="192"/>
      <c r="D20"/>
      <c r="E20"/>
      <c r="F20"/>
      <c r="H20" s="182"/>
      <c r="I20" s="187"/>
      <c r="J20" s="187"/>
      <c r="K20" s="189"/>
      <c r="L20" s="189"/>
      <c r="M20" s="189"/>
      <c r="N20" s="190"/>
      <c r="O20" s="190"/>
      <c r="P20" s="190"/>
      <c r="Q20" s="190"/>
      <c r="R20" s="190"/>
      <c r="S20" s="190"/>
      <c r="T20" s="190"/>
      <c r="U20" s="190"/>
      <c r="V20" s="190"/>
      <c r="W20" s="190"/>
      <c r="X20" s="190"/>
      <c r="Y20" s="190"/>
      <c r="Z20" s="190"/>
      <c r="AA20" s="190"/>
      <c r="AB20" s="190"/>
      <c r="AC20" s="190"/>
      <c r="AD20" s="190"/>
      <c r="AE20" s="190"/>
    </row>
    <row r="21" spans="1:31" s="23" customFormat="1" ht="15.6">
      <c r="A21" s="212">
        <v>4.0999999999999996</v>
      </c>
      <c r="B21" s="191" t="s">
        <v>236</v>
      </c>
      <c r="C21" s="214" t="s">
        <v>237</v>
      </c>
      <c r="D21"/>
      <c r="E21"/>
      <c r="F21"/>
      <c r="G21" s="196"/>
      <c r="H21" s="186"/>
      <c r="I21" s="187"/>
      <c r="J21" s="195"/>
      <c r="K21" s="189"/>
      <c r="L21" s="189"/>
      <c r="M21" s="189"/>
      <c r="N21" s="197"/>
      <c r="O21" s="190"/>
      <c r="P21" s="190"/>
      <c r="Q21" s="190"/>
      <c r="R21" s="190"/>
      <c r="S21" s="190"/>
      <c r="T21" s="190"/>
      <c r="U21" s="190"/>
      <c r="V21" s="190"/>
      <c r="W21" s="190"/>
      <c r="X21" s="190"/>
      <c r="Y21" s="190"/>
      <c r="Z21" s="190"/>
      <c r="AA21" s="190"/>
      <c r="AB21" s="190"/>
      <c r="AC21" s="190"/>
      <c r="AD21" s="190"/>
      <c r="AE21" s="190"/>
    </row>
    <row r="22" spans="1:31" s="23" customFormat="1" ht="18">
      <c r="A22" s="212">
        <v>4.2</v>
      </c>
      <c r="B22" s="191" t="s">
        <v>236</v>
      </c>
      <c r="C22" s="214" t="s">
        <v>251</v>
      </c>
      <c r="D22"/>
      <c r="E22"/>
      <c r="F22"/>
      <c r="G22" s="196"/>
      <c r="H22" s="186"/>
      <c r="I22" s="187"/>
      <c r="J22" s="195"/>
      <c r="K22" s="189"/>
      <c r="L22" s="189"/>
      <c r="M22" s="189"/>
      <c r="N22" s="197"/>
      <c r="O22" s="190"/>
      <c r="P22" s="190"/>
      <c r="Q22" s="190"/>
      <c r="R22" s="190"/>
      <c r="S22" s="190"/>
      <c r="T22" s="190"/>
      <c r="U22" s="190"/>
      <c r="V22" s="190"/>
      <c r="W22" s="190"/>
      <c r="X22" s="190"/>
      <c r="Y22" s="190"/>
      <c r="Z22" s="190"/>
      <c r="AA22" s="190"/>
      <c r="AB22" s="190"/>
      <c r="AC22" s="190"/>
      <c r="AD22" s="190"/>
      <c r="AE22" s="190"/>
    </row>
    <row r="23" spans="1:31" s="23" customFormat="1" ht="15" customHeight="1">
      <c r="A23" s="332" t="s">
        <v>281</v>
      </c>
      <c r="B23" s="191"/>
      <c r="C23" s="192"/>
      <c r="D23"/>
      <c r="E23"/>
      <c r="F23"/>
      <c r="H23" s="182"/>
      <c r="I23" s="187"/>
      <c r="J23" s="187"/>
      <c r="K23" s="189"/>
      <c r="L23" s="189"/>
      <c r="M23" s="189"/>
      <c r="N23" s="190"/>
      <c r="O23" s="190"/>
      <c r="P23" s="190"/>
      <c r="Q23" s="190"/>
      <c r="R23" s="190"/>
      <c r="S23" s="190"/>
      <c r="T23" s="190"/>
      <c r="U23" s="190"/>
      <c r="V23" s="190"/>
      <c r="W23" s="190"/>
      <c r="X23" s="190"/>
      <c r="Y23" s="190"/>
      <c r="Z23" s="190"/>
      <c r="AA23" s="190"/>
      <c r="AB23" s="190"/>
      <c r="AC23" s="190"/>
      <c r="AD23" s="190"/>
      <c r="AE23" s="190"/>
    </row>
    <row r="24" spans="1:31" s="23" customFormat="1" ht="15" customHeight="1">
      <c r="A24" s="208">
        <v>5.0999999999999996</v>
      </c>
      <c r="B24" s="185" t="s">
        <v>238</v>
      </c>
      <c r="C24" s="211" t="s">
        <v>250</v>
      </c>
      <c r="D24"/>
      <c r="E24"/>
      <c r="F24"/>
      <c r="H24" s="186"/>
      <c r="I24" s="187"/>
      <c r="J24" s="187"/>
      <c r="K24" s="189"/>
      <c r="L24" s="189"/>
      <c r="M24" s="189"/>
      <c r="N24" s="190"/>
      <c r="O24" s="190"/>
      <c r="P24" s="190"/>
      <c r="Q24" s="190"/>
      <c r="R24" s="190"/>
      <c r="S24" s="190"/>
      <c r="T24" s="190"/>
      <c r="U24" s="190"/>
      <c r="V24" s="190"/>
      <c r="W24" s="190"/>
      <c r="X24" s="190"/>
      <c r="Y24" s="190"/>
      <c r="Z24" s="190"/>
      <c r="AA24" s="190"/>
      <c r="AB24" s="190"/>
      <c r="AC24" s="190"/>
      <c r="AD24" s="190"/>
      <c r="AE24" s="190"/>
    </row>
    <row r="25" spans="1:31" s="23" customFormat="1" ht="15" customHeight="1">
      <c r="A25" s="208">
        <v>5.2</v>
      </c>
      <c r="B25" s="185" t="s">
        <v>238</v>
      </c>
      <c r="C25" s="211" t="s">
        <v>239</v>
      </c>
      <c r="D25"/>
      <c r="E25"/>
      <c r="F25"/>
      <c r="H25" s="186"/>
      <c r="I25" s="187"/>
      <c r="J25" s="198"/>
      <c r="K25" s="189"/>
      <c r="L25" s="189"/>
      <c r="M25" s="189"/>
      <c r="N25" s="190"/>
      <c r="O25" s="190"/>
      <c r="P25" s="190"/>
      <c r="Q25" s="190"/>
      <c r="R25" s="190"/>
      <c r="S25" s="190"/>
      <c r="T25" s="190"/>
      <c r="U25" s="190"/>
      <c r="V25" s="190"/>
      <c r="W25" s="190"/>
      <c r="X25" s="190"/>
      <c r="Y25" s="190"/>
      <c r="Z25" s="190"/>
      <c r="AA25" s="190"/>
      <c r="AB25" s="190"/>
      <c r="AC25" s="190"/>
      <c r="AD25" s="190"/>
      <c r="AE25" s="190"/>
    </row>
    <row r="26" spans="1:31" s="23" customFormat="1" ht="15" customHeight="1">
      <c r="A26" s="212">
        <v>5.3</v>
      </c>
      <c r="B26" s="191" t="s">
        <v>238</v>
      </c>
      <c r="C26" s="214" t="s">
        <v>248</v>
      </c>
      <c r="D26"/>
      <c r="E26"/>
      <c r="F26"/>
      <c r="H26" s="186"/>
      <c r="I26" s="187"/>
      <c r="J26" s="187"/>
      <c r="K26" s="189"/>
      <c r="L26" s="189"/>
      <c r="M26" s="189"/>
      <c r="N26" s="190"/>
      <c r="O26" s="190"/>
      <c r="P26" s="190"/>
      <c r="Q26" s="190"/>
      <c r="R26" s="190"/>
      <c r="S26" s="190"/>
      <c r="T26" s="190"/>
      <c r="U26" s="190"/>
      <c r="V26" s="190"/>
      <c r="W26" s="190"/>
      <c r="X26" s="190"/>
      <c r="Y26" s="190"/>
      <c r="Z26" s="190"/>
      <c r="AA26" s="190"/>
      <c r="AB26" s="190"/>
      <c r="AC26" s="190"/>
      <c r="AD26" s="190"/>
      <c r="AE26" s="190"/>
    </row>
    <row r="27" spans="1:31" s="23" customFormat="1" ht="15" customHeight="1">
      <c r="A27" s="212">
        <v>5.4</v>
      </c>
      <c r="B27" s="191" t="s">
        <v>238</v>
      </c>
      <c r="C27" s="214" t="s">
        <v>296</v>
      </c>
      <c r="D27"/>
      <c r="E27"/>
      <c r="F27"/>
      <c r="H27" s="186"/>
      <c r="I27" s="187"/>
      <c r="J27" s="187"/>
      <c r="K27" s="189"/>
      <c r="L27" s="189"/>
      <c r="M27" s="189"/>
      <c r="N27" s="190"/>
      <c r="O27" s="190"/>
      <c r="P27" s="190"/>
      <c r="Q27" s="190"/>
      <c r="R27" s="190"/>
      <c r="S27" s="190"/>
      <c r="T27" s="190"/>
      <c r="U27" s="190"/>
      <c r="V27" s="190"/>
      <c r="W27" s="190"/>
      <c r="X27" s="190"/>
      <c r="Y27" s="190"/>
      <c r="Z27" s="190"/>
      <c r="AA27" s="190"/>
      <c r="AB27" s="190"/>
      <c r="AC27" s="190"/>
      <c r="AD27" s="190"/>
      <c r="AE27" s="190"/>
    </row>
    <row r="28" spans="1:31" s="23" customFormat="1" ht="15" customHeight="1">
      <c r="A28" s="212">
        <v>5.5</v>
      </c>
      <c r="B28" s="191" t="s">
        <v>238</v>
      </c>
      <c r="C28" s="214" t="s">
        <v>298</v>
      </c>
      <c r="D28"/>
      <c r="E28"/>
      <c r="F28"/>
      <c r="H28" s="186"/>
      <c r="I28" s="187"/>
      <c r="J28" s="187"/>
      <c r="K28" s="189"/>
      <c r="L28" s="189"/>
      <c r="M28" s="189"/>
      <c r="N28" s="190"/>
      <c r="O28" s="190"/>
      <c r="P28" s="190"/>
      <c r="Q28" s="190"/>
      <c r="R28" s="190"/>
      <c r="S28" s="190"/>
      <c r="T28" s="190"/>
      <c r="U28" s="190"/>
      <c r="V28" s="190"/>
      <c r="W28" s="190"/>
      <c r="X28" s="190"/>
      <c r="Y28" s="190"/>
      <c r="Z28" s="190"/>
      <c r="AA28" s="190"/>
      <c r="AB28" s="190"/>
      <c r="AC28" s="190"/>
      <c r="AD28" s="190"/>
      <c r="AE28" s="190"/>
    </row>
    <row r="29" spans="1:31" s="23" customFormat="1" ht="15" customHeight="1">
      <c r="A29" s="212">
        <v>5.6</v>
      </c>
      <c r="B29" s="191" t="s">
        <v>238</v>
      </c>
      <c r="C29" s="214" t="s">
        <v>299</v>
      </c>
      <c r="D29"/>
      <c r="E29"/>
      <c r="F29"/>
      <c r="H29" s="186"/>
      <c r="I29" s="187"/>
      <c r="J29" s="187"/>
      <c r="K29" s="189"/>
      <c r="L29" s="189"/>
      <c r="M29" s="189"/>
      <c r="N29" s="190"/>
      <c r="O29" s="190"/>
      <c r="P29" s="190"/>
      <c r="Q29" s="190"/>
      <c r="R29" s="190"/>
      <c r="S29" s="190"/>
      <c r="T29" s="190"/>
      <c r="U29" s="190"/>
      <c r="V29" s="190"/>
      <c r="W29" s="190"/>
      <c r="X29" s="190"/>
      <c r="Y29" s="190"/>
      <c r="Z29" s="190"/>
      <c r="AA29" s="190"/>
      <c r="AB29" s="190"/>
      <c r="AC29" s="190"/>
      <c r="AD29" s="190"/>
      <c r="AE29" s="190"/>
    </row>
    <row r="30" spans="1:31" s="23" customFormat="1" ht="15" customHeight="1">
      <c r="A30" s="212">
        <v>5.7</v>
      </c>
      <c r="B30" s="191" t="s">
        <v>238</v>
      </c>
      <c r="C30" s="214" t="s">
        <v>139</v>
      </c>
      <c r="D30"/>
      <c r="E30"/>
      <c r="F30"/>
      <c r="H30" s="186"/>
      <c r="I30" s="187"/>
      <c r="J30" s="187"/>
      <c r="K30" s="189"/>
      <c r="L30" s="189"/>
      <c r="M30" s="189"/>
      <c r="N30" s="190"/>
      <c r="O30" s="190"/>
      <c r="P30" s="190"/>
      <c r="Q30" s="190"/>
      <c r="R30" s="190"/>
      <c r="S30" s="190"/>
      <c r="T30" s="190"/>
      <c r="U30" s="190"/>
      <c r="V30" s="190"/>
      <c r="W30" s="190"/>
      <c r="X30" s="190"/>
      <c r="Y30" s="190"/>
      <c r="Z30" s="190"/>
      <c r="AA30" s="190"/>
      <c r="AB30" s="190"/>
      <c r="AC30" s="190"/>
      <c r="AD30" s="190"/>
      <c r="AE30" s="190"/>
    </row>
    <row r="31" spans="1:31" s="23" customFormat="1" ht="15" customHeight="1">
      <c r="A31" s="332" t="s">
        <v>281</v>
      </c>
      <c r="B31" s="191"/>
      <c r="C31" s="192"/>
      <c r="D31"/>
      <c r="E31"/>
      <c r="F31"/>
      <c r="H31" s="182"/>
      <c r="I31" s="187"/>
      <c r="J31" s="187"/>
      <c r="K31" s="189"/>
      <c r="L31" s="189"/>
      <c r="M31" s="189"/>
      <c r="N31" s="190"/>
      <c r="O31" s="190"/>
      <c r="P31" s="190"/>
      <c r="Q31" s="190"/>
      <c r="R31" s="190"/>
      <c r="S31" s="190"/>
      <c r="T31" s="190"/>
      <c r="U31" s="190"/>
      <c r="V31" s="190"/>
      <c r="W31" s="190"/>
      <c r="X31" s="190"/>
      <c r="Y31" s="190"/>
      <c r="Z31" s="190"/>
      <c r="AA31" s="190"/>
      <c r="AB31" s="190"/>
      <c r="AC31" s="190"/>
      <c r="AD31" s="190"/>
      <c r="AE31" s="190"/>
    </row>
    <row r="32" spans="1:31" s="23" customFormat="1" ht="15.6">
      <c r="A32" s="208">
        <v>6.1</v>
      </c>
      <c r="B32" s="185" t="s">
        <v>240</v>
      </c>
      <c r="C32" s="209" t="s">
        <v>144</v>
      </c>
      <c r="D32"/>
      <c r="E32"/>
      <c r="F32"/>
      <c r="H32" s="182"/>
      <c r="I32" s="187"/>
      <c r="J32" s="187"/>
      <c r="K32" s="189"/>
      <c r="L32" s="189"/>
      <c r="M32" s="189"/>
      <c r="N32" s="190"/>
      <c r="O32" s="190"/>
      <c r="P32" s="190"/>
      <c r="Q32" s="190"/>
      <c r="R32" s="190"/>
      <c r="S32" s="190"/>
      <c r="T32" s="190"/>
      <c r="U32" s="190"/>
      <c r="V32" s="190"/>
      <c r="W32" s="190"/>
      <c r="X32" s="190"/>
      <c r="Y32" s="190"/>
      <c r="Z32" s="190"/>
      <c r="AA32" s="190"/>
      <c r="AB32" s="190"/>
      <c r="AC32" s="190"/>
      <c r="AD32" s="190"/>
      <c r="AE32" s="190"/>
    </row>
    <row r="33" spans="1:31" s="23" customFormat="1" ht="15.6">
      <c r="A33" s="212">
        <v>6.2</v>
      </c>
      <c r="B33" s="191" t="s">
        <v>240</v>
      </c>
      <c r="C33" s="214" t="s">
        <v>294</v>
      </c>
      <c r="D33"/>
      <c r="E33"/>
      <c r="F33"/>
      <c r="H33" s="186"/>
      <c r="I33" s="187"/>
      <c r="J33" s="187"/>
      <c r="K33" s="189"/>
      <c r="L33" s="189"/>
      <c r="M33" s="189"/>
      <c r="N33" s="190"/>
      <c r="O33" s="190"/>
      <c r="P33" s="190"/>
      <c r="Q33" s="190"/>
      <c r="R33" s="190"/>
      <c r="S33" s="190"/>
      <c r="T33" s="190"/>
      <c r="U33" s="190"/>
      <c r="V33" s="190"/>
      <c r="W33" s="190"/>
      <c r="X33" s="190"/>
      <c r="Y33" s="190"/>
      <c r="Z33" s="190"/>
      <c r="AA33" s="190"/>
      <c r="AB33" s="190"/>
      <c r="AC33" s="190"/>
      <c r="AD33" s="190"/>
      <c r="AE33" s="190"/>
    </row>
    <row r="34" spans="1:31" s="23" customFormat="1" ht="15.6">
      <c r="A34" s="212">
        <v>6.3</v>
      </c>
      <c r="B34" s="191" t="s">
        <v>240</v>
      </c>
      <c r="C34" s="214" t="s">
        <v>241</v>
      </c>
      <c r="D34"/>
      <c r="E34"/>
      <c r="F34"/>
      <c r="H34" s="186"/>
      <c r="I34" s="187"/>
      <c r="J34" s="187"/>
      <c r="K34" s="189"/>
      <c r="L34" s="189"/>
      <c r="M34" s="189"/>
      <c r="N34" s="190"/>
      <c r="O34" s="190"/>
      <c r="P34" s="190"/>
      <c r="Q34" s="190"/>
      <c r="R34" s="190"/>
      <c r="S34" s="190"/>
      <c r="T34" s="190"/>
      <c r="U34" s="190"/>
      <c r="V34" s="190"/>
      <c r="W34" s="190"/>
      <c r="X34" s="190"/>
      <c r="Y34" s="190"/>
      <c r="Z34" s="190"/>
      <c r="AA34" s="190"/>
      <c r="AB34" s="190"/>
      <c r="AC34" s="190"/>
      <c r="AD34" s="190"/>
      <c r="AE34" s="190"/>
    </row>
    <row r="35" spans="1:31" s="23" customFormat="1" ht="15.6">
      <c r="A35" s="212">
        <v>6.4</v>
      </c>
      <c r="B35" s="191" t="s">
        <v>240</v>
      </c>
      <c r="C35" s="214" t="s">
        <v>242</v>
      </c>
      <c r="D35"/>
      <c r="E35"/>
      <c r="F35"/>
      <c r="H35" s="186"/>
      <c r="I35" s="187"/>
      <c r="J35" s="187"/>
      <c r="K35" s="189"/>
      <c r="L35" s="189"/>
      <c r="M35" s="189"/>
      <c r="N35" s="190"/>
      <c r="O35" s="190"/>
      <c r="P35" s="190"/>
      <c r="Q35" s="190"/>
      <c r="R35" s="190"/>
      <c r="S35" s="190"/>
      <c r="T35" s="190"/>
      <c r="U35" s="190"/>
      <c r="V35" s="190"/>
      <c r="W35" s="190"/>
      <c r="X35" s="190"/>
      <c r="Y35" s="190"/>
      <c r="Z35" s="190"/>
      <c r="AA35" s="190"/>
      <c r="AB35" s="190"/>
      <c r="AC35" s="190"/>
      <c r="AD35" s="190"/>
      <c r="AE35" s="190"/>
    </row>
    <row r="36" spans="1:31" s="23" customFormat="1" ht="15.6">
      <c r="A36" s="212">
        <v>6.5</v>
      </c>
      <c r="B36" s="191" t="s">
        <v>240</v>
      </c>
      <c r="C36" s="214" t="s">
        <v>243</v>
      </c>
      <c r="D36"/>
      <c r="E36"/>
      <c r="F36"/>
      <c r="H36" s="186"/>
      <c r="I36" s="187"/>
      <c r="J36" s="187"/>
      <c r="K36" s="189"/>
      <c r="L36" s="189"/>
      <c r="M36" s="189"/>
      <c r="N36" s="190"/>
      <c r="O36" s="190"/>
      <c r="P36" s="190"/>
      <c r="Q36" s="190"/>
      <c r="R36" s="190"/>
      <c r="S36" s="190"/>
      <c r="T36" s="190"/>
      <c r="U36" s="190"/>
      <c r="V36" s="190"/>
      <c r="W36" s="190"/>
      <c r="X36" s="190"/>
      <c r="Y36" s="190"/>
      <c r="Z36" s="190"/>
      <c r="AA36" s="190"/>
      <c r="AB36" s="190"/>
      <c r="AC36" s="190"/>
      <c r="AD36" s="190"/>
      <c r="AE36" s="190"/>
    </row>
    <row r="37" spans="1:31" s="23" customFormat="1" ht="15" customHeight="1">
      <c r="A37" s="332" t="s">
        <v>281</v>
      </c>
      <c r="B37" s="191"/>
      <c r="C37" s="192"/>
      <c r="D37"/>
      <c r="E37"/>
      <c r="F37"/>
      <c r="H37" s="186"/>
      <c r="I37" s="187"/>
      <c r="J37" s="188"/>
      <c r="K37" s="189"/>
      <c r="L37" s="189"/>
      <c r="M37" s="189"/>
      <c r="N37" s="199"/>
      <c r="O37" s="190"/>
      <c r="P37" s="190"/>
      <c r="Q37" s="190"/>
      <c r="R37" s="190"/>
      <c r="S37" s="190"/>
      <c r="T37" s="190"/>
      <c r="U37" s="190"/>
      <c r="V37" s="190"/>
      <c r="W37" s="190"/>
      <c r="X37" s="190"/>
      <c r="Y37" s="190"/>
      <c r="Z37" s="190"/>
      <c r="AA37" s="190"/>
      <c r="AB37" s="190"/>
      <c r="AC37" s="190"/>
      <c r="AD37" s="190"/>
      <c r="AE37" s="190"/>
    </row>
    <row r="38" spans="1:31" s="23" customFormat="1" ht="15.6">
      <c r="A38" s="208">
        <v>7.1</v>
      </c>
      <c r="B38" s="185" t="s">
        <v>244</v>
      </c>
      <c r="C38" s="211" t="s">
        <v>245</v>
      </c>
      <c r="D38"/>
      <c r="E38"/>
      <c r="F38"/>
      <c r="G38" s="200"/>
      <c r="H38" s="186"/>
      <c r="I38" s="187"/>
      <c r="J38" s="195"/>
      <c r="K38" s="189"/>
      <c r="L38" s="189"/>
      <c r="M38" s="189"/>
      <c r="N38" s="190"/>
      <c r="O38" s="190"/>
      <c r="P38" s="190"/>
      <c r="Q38" s="190"/>
      <c r="R38" s="190"/>
      <c r="S38" s="190"/>
      <c r="T38" s="190"/>
      <c r="U38" s="190"/>
      <c r="V38" s="190"/>
      <c r="W38" s="190"/>
      <c r="X38" s="190"/>
      <c r="Y38" s="190"/>
      <c r="Z38" s="190"/>
      <c r="AA38" s="190"/>
      <c r="AB38" s="190"/>
      <c r="AC38" s="190"/>
      <c r="AD38" s="190"/>
      <c r="AE38" s="190"/>
    </row>
    <row r="39" spans="1:31" s="23" customFormat="1" ht="15.6">
      <c r="A39" s="212">
        <v>7.2</v>
      </c>
      <c r="B39" s="201" t="s">
        <v>244</v>
      </c>
      <c r="C39" s="214" t="s">
        <v>297</v>
      </c>
      <c r="D39"/>
      <c r="E39"/>
      <c r="F39"/>
      <c r="H39" s="182"/>
      <c r="I39" s="187"/>
      <c r="J39" s="195"/>
      <c r="K39" s="189"/>
      <c r="L39" s="189"/>
      <c r="M39" s="189"/>
      <c r="N39" s="190"/>
      <c r="O39" s="190"/>
      <c r="P39" s="190"/>
      <c r="Q39" s="190"/>
      <c r="R39" s="190"/>
      <c r="S39" s="190"/>
      <c r="T39" s="190"/>
      <c r="U39" s="190"/>
      <c r="V39" s="190"/>
      <c r="W39" s="190"/>
      <c r="X39" s="190"/>
      <c r="Y39" s="190"/>
      <c r="Z39" s="190"/>
      <c r="AA39" s="190"/>
      <c r="AB39" s="190"/>
      <c r="AC39" s="190"/>
      <c r="AD39" s="190"/>
      <c r="AE39" s="190"/>
    </row>
    <row r="40" spans="1:31" s="23" customFormat="1" ht="15" customHeight="1">
      <c r="A40" s="202"/>
      <c r="B40" s="201"/>
      <c r="C40" s="203"/>
      <c r="D40"/>
      <c r="E40"/>
      <c r="F40"/>
      <c r="H40" s="186"/>
      <c r="I40" s="187"/>
      <c r="J40" s="188"/>
      <c r="K40" s="189"/>
      <c r="L40" s="189"/>
      <c r="M40" s="189"/>
      <c r="N40" s="190"/>
      <c r="O40" s="190"/>
      <c r="P40" s="190"/>
      <c r="Q40" s="190"/>
      <c r="R40" s="190"/>
      <c r="S40" s="190"/>
      <c r="T40" s="190"/>
      <c r="U40" s="190"/>
      <c r="V40" s="190"/>
      <c r="W40" s="190"/>
      <c r="X40" s="190"/>
      <c r="Y40" s="190"/>
      <c r="Z40" s="190"/>
      <c r="AA40" s="190"/>
      <c r="AB40" s="190"/>
      <c r="AC40" s="190"/>
      <c r="AD40" s="190"/>
      <c r="AE40" s="190"/>
    </row>
    <row r="41" spans="1:31" ht="15.6">
      <c r="A41" s="204"/>
      <c r="B41" s="192"/>
      <c r="C41" s="192"/>
      <c r="I41" s="13"/>
      <c r="J41" s="13"/>
      <c r="K41" s="13"/>
      <c r="L41" s="13"/>
      <c r="M41" s="13"/>
      <c r="N41" s="13"/>
      <c r="O41" s="13"/>
      <c r="P41" s="13"/>
      <c r="Q41" s="13"/>
      <c r="R41" s="13"/>
      <c r="S41" s="13"/>
      <c r="T41" s="13"/>
      <c r="U41" s="13"/>
      <c r="V41" s="13"/>
      <c r="W41" s="13"/>
      <c r="X41" s="13"/>
      <c r="Y41" s="13"/>
      <c r="Z41" s="13"/>
      <c r="AA41" s="13"/>
      <c r="AB41" s="13"/>
      <c r="AC41" s="13"/>
      <c r="AD41" s="13"/>
      <c r="AE41" s="13"/>
    </row>
    <row r="42" spans="1:31" ht="15" customHeight="1">
      <c r="A42" s="205"/>
      <c r="B42" s="6"/>
      <c r="C42" s="206"/>
    </row>
    <row r="43" spans="1:31">
      <c r="B43" s="67"/>
    </row>
  </sheetData>
  <hyperlinks>
    <hyperlink ref="C39" location="'Table 7.2'!A1" display="Local authority collected municipal waste" xr:uid="{00000000-0004-0000-0000-000000000000}"/>
    <hyperlink ref="C38" location="'Table 7.1'!A1" display="Greenhouse gas emissions from waste management per capita " xr:uid="{00000000-0004-0000-0000-000001000000}"/>
    <hyperlink ref="C36" location="'Table 6.5'!A1" display="Metabolic energy from grass silage" xr:uid="{00000000-0004-0000-0000-000002000000}"/>
    <hyperlink ref="C35" location="'Tables 6.4'!A1" display="Average daily carcase gain of beef cattle" xr:uid="{00000000-0004-0000-0000-000003000000}"/>
    <hyperlink ref="C34" location="'Table 6.3'!A1" display="Soil nitrogen balance" xr:uid="{00000000-0004-0000-0000-000004000000}"/>
    <hyperlink ref="C33" location="'Table 6.2'!A1" display="Area of new forest and woodland plantings" xr:uid="{00000000-0004-0000-0000-000005000000}"/>
    <hyperlink ref="C32" location="'Table 6.1'!A1" display="Emissions intensity of milk production" xr:uid="{00000000-0004-0000-0000-000006000000}"/>
    <hyperlink ref="C30" location="'Table 5.7'!A1" display="Plug-in cars, vans and quadricycles licensed" xr:uid="{00000000-0004-0000-0000-000007000000}"/>
    <hyperlink ref="C29" location="'Table 5.6'!A1" display="NI Rail service passengers, number of journeys and distance travelled" xr:uid="{00000000-0004-0000-0000-000008000000}"/>
    <hyperlink ref="C28" location="'Table 5.5'!A1" display="Bus passenger journeys" xr:uid="{00000000-0004-0000-0000-000009000000}"/>
    <hyperlink ref="C27" location="'Table 5.4'!A1" display="Mode of transport" xr:uid="{00000000-0004-0000-0000-00000A000000}"/>
    <hyperlink ref="C26" location="'Table 5.3'!A1" display="Average distance travelled per person per year by mode of transport (inc. cycling &amp; walking)" xr:uid="{00000000-0004-0000-0000-00000B000000}"/>
    <hyperlink ref="C25" location="'Table 5.2'!A1" display="Road transport emissions per vehicle kilometre travelled " xr:uid="{00000000-0004-0000-0000-00000C000000}"/>
    <hyperlink ref="C24" location="'Tables 5.1'!A1" display="CO2 emissions of licensed cars" xr:uid="{00000000-0004-0000-0000-00000D000000}"/>
    <hyperlink ref="C22" location="'Table 4.2'!A1" display="CO2 emissions from participants in the Carbon Reduction Commitment Energy Efficiency Scheme" xr:uid="{00000000-0004-0000-0000-00000E000000}"/>
    <hyperlink ref="C21" location="'Table 4.1'!A1" display="Number of participants in the Carbon Reduction Commitment Energy Efficiency Scheme" xr:uid="{00000000-0004-0000-0000-00000F000000}"/>
    <hyperlink ref="C19" location="'Tables 3.6'!A1" display="Penetration of renewable heat" xr:uid="{00000000-0004-0000-0000-000010000000}"/>
    <hyperlink ref="C18" location="'Table 3.5'!A1" display="Primary energy source for heating of residential buildings" xr:uid="{00000000-0004-0000-0000-000011000000}"/>
    <hyperlink ref="C17" location="'Tables 3.4'!A1" display="Grants processed for energy efficiency measures" xr:uid="{00000000-0004-0000-0000-000012000000}"/>
    <hyperlink ref="C16" location="'Table 3.3'!A1" display="Mean Standard Assessment Procedure rating for dwelling stock" xr:uid="{00000000-0004-0000-0000-000013000000}"/>
    <hyperlink ref="C15" location="'Table 3.2'!A1" display="Housing stock with energy efficiency measure" xr:uid="{00000000-0004-0000-0000-000014000000}"/>
    <hyperlink ref="C14" location="'Table 3.1'!A1" display="Residential greenhouse gas emissions per household " xr:uid="{00000000-0004-0000-0000-000015000000}"/>
    <hyperlink ref="C12" location="'Table 2.2'!A1" display="Electricity generation by fuel type" xr:uid="{00000000-0004-0000-0000-000016000000}"/>
    <hyperlink ref="C11" location="'Table 2.1'!A1" display="Emissions per unit of electricity generated " xr:uid="{00000000-0004-0000-0000-000017000000}"/>
    <hyperlink ref="C9" location="'Table 1.2'!A1" display="Greenhouse gas emissions per capita " xr:uid="{00000000-0004-0000-0000-000018000000}"/>
    <hyperlink ref="C8" location="'Table 1.1'!A1" display="Ratio of emissions to gross value added " xr:uid="{00000000-0004-0000-0000-000019000000}"/>
  </hyperlinks>
  <pageMargins left="0.7" right="0.7" top="0.75" bottom="0.75" header="0.3" footer="0.3"/>
  <pageSetup paperSize="9" scale="68"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pageSetUpPr fitToPage="1"/>
  </sheetPr>
  <dimension ref="A1:X16"/>
  <sheetViews>
    <sheetView workbookViewId="0"/>
  </sheetViews>
  <sheetFormatPr defaultColWidth="11.44140625" defaultRowHeight="14.4"/>
  <cols>
    <col min="1" max="1" width="56.77734375" style="12" customWidth="1"/>
    <col min="2" max="16384" width="11.44140625" style="12"/>
  </cols>
  <sheetData>
    <row r="1" spans="1:24" s="19" customFormat="1" ht="17.399999999999999">
      <c r="A1" s="392" t="s">
        <v>358</v>
      </c>
    </row>
    <row r="2" spans="1:24" s="18" customFormat="1">
      <c r="A2" s="26" t="s">
        <v>212</v>
      </c>
      <c r="E2"/>
    </row>
    <row r="3" spans="1:24" s="18" customFormat="1">
      <c r="A3" s="18" t="s">
        <v>331</v>
      </c>
    </row>
    <row r="4" spans="1:24" s="19" customFormat="1">
      <c r="A4" s="26" t="s">
        <v>328</v>
      </c>
    </row>
    <row r="5" spans="1:24" s="19" customFormat="1">
      <c r="A5" s="165" t="s">
        <v>329</v>
      </c>
      <c r="O5" s="16"/>
      <c r="P5" s="16"/>
    </row>
    <row r="6" spans="1:24" s="18" customFormat="1" ht="15.6">
      <c r="A6" s="409" t="s">
        <v>388</v>
      </c>
      <c r="B6" s="273" t="s">
        <v>104</v>
      </c>
      <c r="C6" s="273" t="s">
        <v>105</v>
      </c>
      <c r="D6" s="273" t="s">
        <v>110</v>
      </c>
      <c r="E6" s="273" t="s">
        <v>106</v>
      </c>
      <c r="F6" s="273" t="s">
        <v>107</v>
      </c>
      <c r="G6" s="273" t="s">
        <v>108</v>
      </c>
      <c r="H6" s="273" t="s">
        <v>109</v>
      </c>
      <c r="I6" s="273" t="s">
        <v>14</v>
      </c>
      <c r="J6" s="273" t="s">
        <v>15</v>
      </c>
      <c r="K6" s="273" t="s">
        <v>16</v>
      </c>
      <c r="L6" s="273" t="s">
        <v>17</v>
      </c>
      <c r="M6" s="273" t="s">
        <v>7</v>
      </c>
      <c r="N6" s="273" t="s">
        <v>8</v>
      </c>
      <c r="O6" s="273" t="s">
        <v>9</v>
      </c>
      <c r="P6" s="273" t="s">
        <v>18</v>
      </c>
      <c r="Q6" s="273" t="s">
        <v>59</v>
      </c>
      <c r="R6" s="273" t="s">
        <v>137</v>
      </c>
      <c r="S6" s="273" t="s">
        <v>140</v>
      </c>
      <c r="T6" s="273" t="s">
        <v>151</v>
      </c>
      <c r="U6" s="273" t="s">
        <v>158</v>
      </c>
      <c r="V6" s="273" t="s">
        <v>182</v>
      </c>
      <c r="W6" s="274" t="s">
        <v>193</v>
      </c>
      <c r="X6" s="381" t="s">
        <v>318</v>
      </c>
    </row>
    <row r="7" spans="1:24" s="18" customFormat="1" ht="15.6">
      <c r="A7" s="133" t="s">
        <v>129</v>
      </c>
      <c r="B7" s="129">
        <v>5.9</v>
      </c>
      <c r="C7" s="130">
        <v>5.9</v>
      </c>
      <c r="D7" s="130">
        <v>6.2</v>
      </c>
      <c r="E7" s="130">
        <v>6.3</v>
      </c>
      <c r="F7" s="130">
        <v>6.9</v>
      </c>
      <c r="G7" s="130">
        <v>6.9</v>
      </c>
      <c r="H7" s="130">
        <v>7.7</v>
      </c>
      <c r="I7" s="130">
        <v>8.6</v>
      </c>
      <c r="J7" s="131">
        <v>9.5</v>
      </c>
      <c r="K7" s="131">
        <v>10.199999999999999</v>
      </c>
      <c r="L7" s="131">
        <v>10</v>
      </c>
      <c r="M7" s="131">
        <v>10.4</v>
      </c>
      <c r="N7" s="131">
        <v>10.7</v>
      </c>
      <c r="O7" s="131">
        <v>11.5</v>
      </c>
      <c r="P7" s="131">
        <v>12.5</v>
      </c>
      <c r="Q7" s="131">
        <v>13.4</v>
      </c>
      <c r="R7" s="131">
        <v>13.5</v>
      </c>
      <c r="S7" s="132">
        <v>14.2</v>
      </c>
      <c r="T7" s="131">
        <v>15</v>
      </c>
      <c r="U7" s="131">
        <v>15.8</v>
      </c>
      <c r="V7" s="131">
        <v>15.114000000000001</v>
      </c>
      <c r="W7" s="301">
        <v>3.3</v>
      </c>
      <c r="X7" s="379">
        <v>8.6999999999999993</v>
      </c>
    </row>
    <row r="8" spans="1:24" s="18" customFormat="1" ht="15.6">
      <c r="A8" s="302" t="s">
        <v>64</v>
      </c>
      <c r="B8" s="303">
        <v>221.7</v>
      </c>
      <c r="C8" s="303">
        <v>227.1</v>
      </c>
      <c r="D8" s="303">
        <v>239.7</v>
      </c>
      <c r="E8" s="303">
        <v>236.3</v>
      </c>
      <c r="F8" s="304">
        <v>233</v>
      </c>
      <c r="G8" s="304">
        <v>225.2</v>
      </c>
      <c r="H8" s="304">
        <v>240.5</v>
      </c>
      <c r="I8" s="304">
        <v>261.8</v>
      </c>
      <c r="J8" s="305">
        <v>293</v>
      </c>
      <c r="K8" s="305">
        <v>303.89999999999998</v>
      </c>
      <c r="L8" s="305">
        <v>277.2</v>
      </c>
      <c r="M8" s="305">
        <v>306.7</v>
      </c>
      <c r="N8" s="305">
        <v>326.7</v>
      </c>
      <c r="O8" s="305">
        <v>347.8</v>
      </c>
      <c r="P8" s="306">
        <v>381.9</v>
      </c>
      <c r="Q8" s="306">
        <v>416.5</v>
      </c>
      <c r="R8" s="306">
        <v>436.6</v>
      </c>
      <c r="S8" s="307">
        <v>453.4</v>
      </c>
      <c r="T8" s="305">
        <v>482.5</v>
      </c>
      <c r="U8" s="305">
        <v>506.57040000000001</v>
      </c>
      <c r="V8" s="305">
        <v>482.839</v>
      </c>
      <c r="W8" s="308">
        <v>87.1</v>
      </c>
      <c r="X8" s="380">
        <v>255.36</v>
      </c>
    </row>
    <row r="9" spans="1:24" s="19" customFormat="1">
      <c r="A9" s="18" t="s">
        <v>78</v>
      </c>
    </row>
    <row r="10" spans="1:24" s="19" customFormat="1">
      <c r="A10" s="153" t="s">
        <v>282</v>
      </c>
      <c r="B10" s="153"/>
      <c r="C10" s="153"/>
      <c r="D10" s="153"/>
      <c r="E10" s="153"/>
      <c r="F10" s="153"/>
      <c r="G10" s="153"/>
      <c r="H10" s="153"/>
      <c r="I10" s="153"/>
      <c r="J10" s="153"/>
      <c r="K10" s="153"/>
    </row>
    <row r="11" spans="1:24" s="19" customFormat="1">
      <c r="A11" s="153" t="s">
        <v>213</v>
      </c>
      <c r="B11" s="153"/>
      <c r="C11" s="153"/>
      <c r="D11" s="153"/>
      <c r="E11" s="153"/>
      <c r="F11" s="153"/>
      <c r="G11" s="153"/>
      <c r="H11" s="153"/>
      <c r="I11" s="153"/>
      <c r="J11" s="153"/>
      <c r="K11" s="153"/>
    </row>
    <row r="12" spans="1:24">
      <c r="A12" s="19" t="s">
        <v>211</v>
      </c>
      <c r="B12" s="19"/>
      <c r="C12" s="19"/>
      <c r="D12" s="19"/>
      <c r="E12" s="19"/>
      <c r="F12" s="19"/>
      <c r="G12" s="19"/>
      <c r="H12" s="19"/>
      <c r="I12" s="19"/>
      <c r="J12" s="19"/>
      <c r="K12" s="19"/>
    </row>
    <row r="13" spans="1:24">
      <c r="A13" s="165" t="s">
        <v>295</v>
      </c>
    </row>
    <row r="16" spans="1:24">
      <c r="A16" s="22"/>
      <c r="B16" s="22"/>
      <c r="C16" s="22"/>
      <c r="D16" s="22"/>
      <c r="E16" s="22"/>
      <c r="F16" s="22"/>
      <c r="G16" s="22"/>
      <c r="H16" s="22"/>
    </row>
  </sheetData>
  <phoneticPr fontId="53" type="noConversion"/>
  <hyperlinks>
    <hyperlink ref="A5" r:id="rId1" display="Northern Ireland Transport Statistics 2020-2021" xr:uid="{00000000-0004-0000-1200-000000000000}"/>
    <hyperlink ref="A13" location="Contents!A1" display="Return to Contents Page" xr:uid="{00000000-0004-0000-1200-000001000000}"/>
  </hyperlinks>
  <pageMargins left="0.25" right="0.25" top="0.75" bottom="0.75" header="0.3" footer="0.3"/>
  <pageSetup paperSize="9" scale="69" orientation="landscape"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P35"/>
  <sheetViews>
    <sheetView workbookViewId="0"/>
  </sheetViews>
  <sheetFormatPr defaultColWidth="11.44140625" defaultRowHeight="14.4"/>
  <cols>
    <col min="1" max="1" width="17.6640625" style="8" customWidth="1"/>
    <col min="2" max="39" width="7.77734375" style="8" customWidth="1"/>
    <col min="40" max="40" width="7.77734375" customWidth="1"/>
    <col min="41" max="42" width="7.77734375" style="8" customWidth="1"/>
    <col min="43" max="16384" width="11.44140625" style="8"/>
  </cols>
  <sheetData>
    <row r="1" spans="1:42" s="19" customFormat="1" ht="17.399999999999999">
      <c r="A1" s="392" t="s">
        <v>359</v>
      </c>
      <c r="AN1"/>
    </row>
    <row r="2" spans="1:42" s="18" customFormat="1">
      <c r="A2" s="18" t="s">
        <v>316</v>
      </c>
      <c r="AN2"/>
    </row>
    <row r="3" spans="1:42" s="18" customFormat="1">
      <c r="A3" s="18" t="s">
        <v>331</v>
      </c>
      <c r="AN3"/>
    </row>
    <row r="4" spans="1:42" s="18" customFormat="1">
      <c r="A4" s="153" t="s">
        <v>186</v>
      </c>
      <c r="AN4" s="19"/>
    </row>
    <row r="5" spans="1:42" s="18" customFormat="1">
      <c r="A5" s="165" t="s">
        <v>214</v>
      </c>
      <c r="AN5" s="19"/>
    </row>
    <row r="6" spans="1:42" s="309" customFormat="1" ht="28.8">
      <c r="A6" s="410" t="s">
        <v>388</v>
      </c>
      <c r="B6" s="411" t="s">
        <v>394</v>
      </c>
      <c r="C6" s="411" t="s">
        <v>395</v>
      </c>
      <c r="D6" s="411" t="s">
        <v>396</v>
      </c>
      <c r="E6" s="411" t="s">
        <v>397</v>
      </c>
      <c r="F6" s="411" t="s">
        <v>398</v>
      </c>
      <c r="G6" s="411" t="s">
        <v>399</v>
      </c>
      <c r="H6" s="411" t="s">
        <v>400</v>
      </c>
      <c r="I6" s="411" t="s">
        <v>401</v>
      </c>
      <c r="J6" s="411" t="s">
        <v>402</v>
      </c>
      <c r="K6" s="411" t="s">
        <v>403</v>
      </c>
      <c r="L6" s="411" t="s">
        <v>404</v>
      </c>
      <c r="M6" s="411" t="s">
        <v>405</v>
      </c>
      <c r="N6" s="411" t="s">
        <v>406</v>
      </c>
      <c r="O6" s="411" t="s">
        <v>407</v>
      </c>
      <c r="P6" s="411" t="s">
        <v>408</v>
      </c>
      <c r="Q6" s="411" t="s">
        <v>411</v>
      </c>
      <c r="R6" s="411" t="s">
        <v>412</v>
      </c>
      <c r="S6" s="411" t="s">
        <v>413</v>
      </c>
      <c r="T6" s="411" t="s">
        <v>414</v>
      </c>
      <c r="U6" s="411" t="s">
        <v>415</v>
      </c>
      <c r="V6" s="411" t="s">
        <v>416</v>
      </c>
      <c r="W6" s="411" t="s">
        <v>417</v>
      </c>
      <c r="X6" s="411" t="s">
        <v>418</v>
      </c>
      <c r="Y6" s="411" t="s">
        <v>419</v>
      </c>
      <c r="Z6" s="411" t="s">
        <v>420</v>
      </c>
      <c r="AA6" s="411" t="s">
        <v>421</v>
      </c>
      <c r="AB6" s="411" t="s">
        <v>422</v>
      </c>
      <c r="AC6" s="411" t="s">
        <v>423</v>
      </c>
      <c r="AD6" s="411" t="s">
        <v>424</v>
      </c>
      <c r="AE6" s="411" t="s">
        <v>425</v>
      </c>
      <c r="AF6" s="411" t="s">
        <v>426</v>
      </c>
      <c r="AG6" s="411" t="s">
        <v>427</v>
      </c>
      <c r="AH6" s="411" t="s">
        <v>428</v>
      </c>
      <c r="AI6" s="411" t="s">
        <v>429</v>
      </c>
      <c r="AJ6" s="411" t="s">
        <v>430</v>
      </c>
      <c r="AK6" s="411" t="s">
        <v>431</v>
      </c>
      <c r="AL6" s="411" t="s">
        <v>432</v>
      </c>
      <c r="AM6" s="411" t="s">
        <v>433</v>
      </c>
      <c r="AN6" s="411" t="s">
        <v>434</v>
      </c>
      <c r="AO6" s="411" t="s">
        <v>435</v>
      </c>
      <c r="AP6" s="411" t="s">
        <v>436</v>
      </c>
    </row>
    <row r="7" spans="1:42" s="309" customFormat="1" ht="21.45" customHeight="1">
      <c r="A7" s="39" t="s">
        <v>393</v>
      </c>
      <c r="B7" s="412">
        <v>22</v>
      </c>
      <c r="C7" s="412">
        <v>26</v>
      </c>
      <c r="D7" s="412">
        <v>42</v>
      </c>
      <c r="E7" s="412">
        <v>65</v>
      </c>
      <c r="F7" s="412">
        <v>76</v>
      </c>
      <c r="G7" s="412">
        <v>94</v>
      </c>
      <c r="H7" s="412">
        <v>127</v>
      </c>
      <c r="I7" s="412">
        <v>145</v>
      </c>
      <c r="J7" s="412">
        <v>162</v>
      </c>
      <c r="K7" s="412">
        <v>189</v>
      </c>
      <c r="L7" s="412">
        <v>227</v>
      </c>
      <c r="M7" s="413">
        <v>296</v>
      </c>
      <c r="N7" s="412">
        <v>385</v>
      </c>
      <c r="O7" s="412">
        <v>508</v>
      </c>
      <c r="P7" s="412">
        <v>627</v>
      </c>
      <c r="Q7" s="412">
        <v>726</v>
      </c>
      <c r="R7" s="412">
        <v>821</v>
      </c>
      <c r="S7" s="412">
        <v>977</v>
      </c>
      <c r="T7" s="412">
        <v>1065</v>
      </c>
      <c r="U7" s="412">
        <v>1205</v>
      </c>
      <c r="V7" s="412">
        <v>1324</v>
      </c>
      <c r="W7" s="412">
        <v>1479</v>
      </c>
      <c r="X7" s="412">
        <v>1574</v>
      </c>
      <c r="Y7" s="412">
        <v>1714</v>
      </c>
      <c r="Z7" s="412">
        <v>1882</v>
      </c>
      <c r="AA7" s="414">
        <v>2037</v>
      </c>
      <c r="AB7" s="414">
        <v>2219</v>
      </c>
      <c r="AC7" s="412">
        <v>2364</v>
      </c>
      <c r="AD7" s="412">
        <v>2463</v>
      </c>
      <c r="AE7" s="412">
        <v>2623</v>
      </c>
      <c r="AF7" s="412">
        <v>2722</v>
      </c>
      <c r="AG7" s="412">
        <v>2873</v>
      </c>
      <c r="AH7" s="412">
        <v>3042</v>
      </c>
      <c r="AI7" s="412">
        <v>3446</v>
      </c>
      <c r="AJ7" s="412">
        <v>3587</v>
      </c>
      <c r="AK7" s="412">
        <v>4095</v>
      </c>
      <c r="AL7" s="412">
        <v>4722</v>
      </c>
      <c r="AM7" s="412">
        <v>5501</v>
      </c>
      <c r="AN7" s="412">
        <v>6491</v>
      </c>
      <c r="AO7" s="412">
        <v>7542</v>
      </c>
      <c r="AP7" s="412">
        <v>8501</v>
      </c>
    </row>
    <row r="8" spans="1:42" ht="15.6">
      <c r="A8" s="150" t="s">
        <v>78</v>
      </c>
      <c r="B8" s="19"/>
      <c r="C8" s="19"/>
      <c r="D8" s="19"/>
      <c r="E8" s="19"/>
      <c r="F8" s="19"/>
      <c r="G8" s="19"/>
      <c r="H8" s="19"/>
      <c r="I8" s="19"/>
      <c r="J8" s="19"/>
      <c r="K8" s="19"/>
      <c r="L8" s="19"/>
      <c r="M8" s="19"/>
      <c r="N8" s="19"/>
      <c r="O8" s="12"/>
      <c r="P8" s="12"/>
      <c r="Q8" s="32"/>
    </row>
    <row r="9" spans="1:42" s="19" customFormat="1" ht="15.6">
      <c r="A9" s="150" t="s">
        <v>409</v>
      </c>
      <c r="B9" s="150"/>
      <c r="C9" s="150"/>
      <c r="D9" s="150"/>
      <c r="E9" s="150"/>
      <c r="F9" s="150"/>
      <c r="G9" s="150"/>
      <c r="H9" s="150"/>
      <c r="I9" s="150"/>
      <c r="J9" s="150"/>
      <c r="K9" s="150"/>
      <c r="L9" s="150"/>
      <c r="M9" s="150"/>
      <c r="N9" s="150"/>
      <c r="Q9" s="32"/>
      <c r="AN9"/>
    </row>
    <row r="10" spans="1:42" s="19" customFormat="1" ht="15.6">
      <c r="A10" s="150" t="s">
        <v>410</v>
      </c>
      <c r="B10" s="150"/>
      <c r="C10" s="150"/>
      <c r="D10" s="150"/>
      <c r="E10" s="150"/>
      <c r="F10" s="150"/>
      <c r="G10" s="150"/>
      <c r="H10" s="150"/>
      <c r="I10" s="150"/>
      <c r="J10" s="150"/>
      <c r="K10" s="150"/>
      <c r="L10" s="150"/>
      <c r="M10" s="150"/>
      <c r="N10" s="150"/>
      <c r="Q10" s="32"/>
    </row>
    <row r="11" spans="1:42" s="19" customFormat="1" ht="15.6">
      <c r="A11" s="165" t="s">
        <v>215</v>
      </c>
      <c r="B11" s="163"/>
      <c r="C11" s="163"/>
      <c r="D11" s="163"/>
      <c r="E11" s="163"/>
      <c r="F11" s="163"/>
      <c r="G11" s="163"/>
      <c r="H11" s="163"/>
      <c r="I11" s="163"/>
      <c r="J11" s="163"/>
      <c r="K11" s="163"/>
      <c r="L11" s="163"/>
      <c r="M11" s="163"/>
      <c r="N11" s="163"/>
      <c r="Q11" s="32"/>
    </row>
    <row r="12" spans="1:42" ht="15.6" customHeight="1">
      <c r="A12" s="153" t="s">
        <v>75</v>
      </c>
      <c r="B12" s="153"/>
      <c r="C12" s="153"/>
      <c r="D12" s="153"/>
      <c r="E12" s="153"/>
      <c r="F12" s="153"/>
      <c r="G12" s="153"/>
      <c r="H12" s="153"/>
      <c r="I12" s="153"/>
      <c r="J12" s="153"/>
      <c r="K12" s="153"/>
      <c r="L12" s="153"/>
      <c r="M12" s="153"/>
      <c r="N12" s="153"/>
      <c r="Q12" s="32"/>
    </row>
    <row r="13" spans="1:42" ht="15.6">
      <c r="A13" s="165" t="s">
        <v>295</v>
      </c>
      <c r="B13" s="19"/>
      <c r="C13" s="19"/>
      <c r="D13" s="19"/>
      <c r="E13" s="19"/>
      <c r="F13" s="19"/>
      <c r="G13" s="19"/>
      <c r="H13" s="19"/>
      <c r="I13" s="19"/>
      <c r="J13" s="19"/>
      <c r="K13" s="19"/>
      <c r="L13" s="19"/>
      <c r="M13" s="19"/>
      <c r="N13" s="19"/>
      <c r="Q13" s="32"/>
    </row>
    <row r="14" spans="1:42" ht="15.6">
      <c r="A14" s="155"/>
      <c r="B14" s="155"/>
      <c r="C14" s="155"/>
      <c r="D14" s="155"/>
      <c r="E14" s="155"/>
      <c r="F14" s="155"/>
      <c r="G14" s="155"/>
      <c r="H14" s="155"/>
      <c r="I14" s="155"/>
      <c r="J14" s="155"/>
      <c r="K14" s="155"/>
      <c r="L14" s="155"/>
      <c r="M14" s="155"/>
      <c r="N14" s="155"/>
      <c r="O14" s="15"/>
      <c r="P14" s="15"/>
      <c r="Q14" s="32"/>
    </row>
    <row r="15" spans="1:42" ht="15.6">
      <c r="A15" s="19"/>
      <c r="B15" s="19"/>
      <c r="C15" s="19"/>
      <c r="D15" s="19"/>
      <c r="E15" s="19"/>
      <c r="F15" s="19"/>
      <c r="G15" s="19"/>
      <c r="H15" s="19"/>
      <c r="I15" s="19"/>
      <c r="J15" s="19"/>
      <c r="K15" s="19"/>
      <c r="L15" s="19"/>
      <c r="M15" s="19"/>
      <c r="N15" s="19"/>
      <c r="Q15" s="32"/>
    </row>
    <row r="16" spans="1:42">
      <c r="A16" s="19"/>
      <c r="B16" s="19"/>
      <c r="C16" s="19"/>
      <c r="D16" s="19"/>
      <c r="E16" s="19"/>
      <c r="F16" s="19"/>
      <c r="G16" s="19"/>
      <c r="H16" s="19"/>
      <c r="I16" s="19"/>
      <c r="J16" s="19"/>
      <c r="K16" s="19"/>
      <c r="L16" s="19"/>
      <c r="M16" s="19"/>
      <c r="N16" s="19"/>
    </row>
    <row r="17" spans="1:17" ht="15.6">
      <c r="A17" s="19"/>
      <c r="B17" s="19"/>
      <c r="C17" s="19"/>
      <c r="D17" s="32"/>
      <c r="E17" s="19"/>
      <c r="F17" s="19"/>
      <c r="G17" s="19"/>
      <c r="H17" s="19"/>
      <c r="I17" s="19"/>
      <c r="J17" s="19"/>
      <c r="K17" s="19"/>
      <c r="L17" s="19"/>
      <c r="M17" s="19"/>
      <c r="N17" s="19"/>
    </row>
    <row r="18" spans="1:17" ht="15.6">
      <c r="B18" s="32"/>
      <c r="Q18" s="32"/>
    </row>
    <row r="19" spans="1:17" ht="15.6">
      <c r="B19" s="32"/>
      <c r="Q19" s="32"/>
    </row>
    <row r="20" spans="1:17" ht="15.6">
      <c r="B20" s="32"/>
      <c r="Q20" s="32"/>
    </row>
    <row r="21" spans="1:17" ht="15.6">
      <c r="B21" s="32"/>
      <c r="Q21" s="32"/>
    </row>
    <row r="22" spans="1:17" ht="15.6">
      <c r="B22" s="32"/>
      <c r="Q22" s="32"/>
    </row>
    <row r="23" spans="1:17" ht="15.6">
      <c r="B23" s="32"/>
      <c r="Q23" s="32"/>
    </row>
    <row r="24" spans="1:17" ht="15.6">
      <c r="B24" s="32"/>
      <c r="Q24" s="32"/>
    </row>
    <row r="25" spans="1:17" ht="15.6">
      <c r="B25" s="32"/>
    </row>
    <row r="26" spans="1:17" ht="15.6">
      <c r="B26" s="32"/>
    </row>
    <row r="27" spans="1:17" ht="15.6">
      <c r="B27" s="32"/>
    </row>
    <row r="28" spans="1:17" ht="15.6">
      <c r="B28" s="32"/>
    </row>
    <row r="29" spans="1:17" ht="15.6">
      <c r="B29" s="32"/>
    </row>
    <row r="30" spans="1:17" ht="15.6">
      <c r="B30" s="32"/>
    </row>
    <row r="31" spans="1:17" ht="15.6">
      <c r="B31" s="32"/>
    </row>
    <row r="32" spans="1:17" ht="15.6">
      <c r="B32" s="32"/>
    </row>
    <row r="33" spans="2:2" ht="15.6">
      <c r="B33" s="32"/>
    </row>
    <row r="34" spans="2:2" ht="15.6">
      <c r="B34" s="32"/>
    </row>
    <row r="35" spans="2:2" ht="15.6">
      <c r="B35" s="32"/>
    </row>
  </sheetData>
  <hyperlinks>
    <hyperlink ref="A5" r:id="rId1" xr:uid="{00000000-0004-0000-1300-000000000000}"/>
    <hyperlink ref="A11" r:id="rId2" xr:uid="{00000000-0004-0000-1300-000001000000}"/>
    <hyperlink ref="A13" location="Contents!A1" display="Return to Contents Page" xr:uid="{00000000-0004-0000-1300-000002000000}"/>
  </hyperlinks>
  <pageMargins left="0.25" right="0.25" top="0.75" bottom="0.75" header="0.3" footer="0.3"/>
  <pageSetup paperSize="9" scale="71" orientation="landscape"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1F497D"/>
    <pageSetUpPr fitToPage="1"/>
  </sheetPr>
  <dimension ref="A1:AG11"/>
  <sheetViews>
    <sheetView workbookViewId="0"/>
  </sheetViews>
  <sheetFormatPr defaultColWidth="11.44140625" defaultRowHeight="14.4"/>
  <cols>
    <col min="1" max="2" width="23.109375" style="19" customWidth="1"/>
    <col min="3" max="16384" width="11.44140625" style="19"/>
  </cols>
  <sheetData>
    <row r="1" spans="1:33" ht="17.399999999999999">
      <c r="A1" s="392" t="s">
        <v>360</v>
      </c>
      <c r="B1" s="58"/>
      <c r="G1"/>
      <c r="H1"/>
      <c r="I1"/>
      <c r="J1"/>
    </row>
    <row r="2" spans="1:33" s="18" customFormat="1" ht="15.6">
      <c r="A2" s="18" t="s">
        <v>285</v>
      </c>
      <c r="B2" s="58"/>
    </row>
    <row r="3" spans="1:33" s="18" customFormat="1">
      <c r="A3" s="18" t="s">
        <v>331</v>
      </c>
    </row>
    <row r="4" spans="1:33" s="18" customFormat="1">
      <c r="A4" s="18" t="s">
        <v>0</v>
      </c>
    </row>
    <row r="5" spans="1:33" s="18" customFormat="1">
      <c r="A5" s="165" t="s">
        <v>284</v>
      </c>
    </row>
    <row r="6" spans="1:33" s="18" customFormat="1" ht="15.6">
      <c r="A6" s="396" t="s">
        <v>392</v>
      </c>
      <c r="B6" s="335" t="s">
        <v>20</v>
      </c>
      <c r="C6" s="225" t="s">
        <v>271</v>
      </c>
      <c r="D6" s="225" t="s">
        <v>272</v>
      </c>
      <c r="E6" s="225" t="s">
        <v>273</v>
      </c>
      <c r="F6" s="225" t="s">
        <v>274</v>
      </c>
      <c r="G6" s="225" t="s">
        <v>275</v>
      </c>
      <c r="H6" s="225" t="s">
        <v>276</v>
      </c>
      <c r="I6" s="225" t="s">
        <v>277</v>
      </c>
      <c r="J6" s="225" t="s">
        <v>278</v>
      </c>
      <c r="K6" s="225" t="s">
        <v>252</v>
      </c>
      <c r="L6" s="225" t="s">
        <v>253</v>
      </c>
      <c r="M6" s="225" t="s">
        <v>254</v>
      </c>
      <c r="N6" s="225" t="s">
        <v>255</v>
      </c>
      <c r="O6" s="225" t="s">
        <v>256</v>
      </c>
      <c r="P6" s="225" t="s">
        <v>257</v>
      </c>
      <c r="Q6" s="225" t="s">
        <v>258</v>
      </c>
      <c r="R6" s="225" t="s">
        <v>259</v>
      </c>
      <c r="S6" s="225" t="s">
        <v>260</v>
      </c>
      <c r="T6" s="225" t="s">
        <v>261</v>
      </c>
      <c r="U6" s="225" t="s">
        <v>262</v>
      </c>
      <c r="V6" s="225" t="s">
        <v>263</v>
      </c>
      <c r="W6" s="225" t="s">
        <v>264</v>
      </c>
      <c r="X6" s="225" t="s">
        <v>265</v>
      </c>
      <c r="Y6" s="225" t="s">
        <v>266</v>
      </c>
      <c r="Z6" s="225" t="s">
        <v>267</v>
      </c>
      <c r="AA6" s="225" t="s">
        <v>166</v>
      </c>
      <c r="AB6" s="225" t="s">
        <v>167</v>
      </c>
      <c r="AC6" s="225" t="s">
        <v>168</v>
      </c>
      <c r="AD6" s="225" t="s">
        <v>268</v>
      </c>
      <c r="AE6" s="226" t="s">
        <v>269</v>
      </c>
      <c r="AF6" s="334" t="s">
        <v>270</v>
      </c>
      <c r="AG6" s="385" t="s">
        <v>279</v>
      </c>
    </row>
    <row r="7" spans="1:33" s="18" customFormat="1" ht="32.25" customHeight="1">
      <c r="A7" s="366" t="s">
        <v>144</v>
      </c>
      <c r="B7" s="367" t="s">
        <v>286</v>
      </c>
      <c r="C7" s="365">
        <v>1927.395023298162</v>
      </c>
      <c r="D7" s="263">
        <v>1891.2480938798858</v>
      </c>
      <c r="E7" s="263">
        <v>1916.0837756501196</v>
      </c>
      <c r="F7" s="263">
        <v>1916.5851001550366</v>
      </c>
      <c r="G7" s="263">
        <v>1925.3131007722257</v>
      </c>
      <c r="H7" s="263">
        <v>1909.9017602933891</v>
      </c>
      <c r="I7" s="263">
        <v>1925.1820816698885</v>
      </c>
      <c r="J7" s="263">
        <v>1776.2615958119982</v>
      </c>
      <c r="K7" s="263">
        <v>1751.6641325049827</v>
      </c>
      <c r="L7" s="263">
        <v>1793.9723885781113</v>
      </c>
      <c r="M7" s="263">
        <v>1723.262375808665</v>
      </c>
      <c r="N7" s="263">
        <v>1649.0164004413273</v>
      </c>
      <c r="O7" s="263">
        <v>1635.6317146997214</v>
      </c>
      <c r="P7" s="263">
        <v>1668.847752497426</v>
      </c>
      <c r="Q7" s="263">
        <v>1623.464873580378</v>
      </c>
      <c r="R7" s="263">
        <v>1550.7149512519857</v>
      </c>
      <c r="S7" s="263">
        <v>1458.6336824181064</v>
      </c>
      <c r="T7" s="263">
        <v>1362.5653981289474</v>
      </c>
      <c r="U7" s="263">
        <v>1353.5719971202079</v>
      </c>
      <c r="V7" s="263">
        <v>1370.9794809172563</v>
      </c>
      <c r="W7" s="263">
        <v>1348.6759496480656</v>
      </c>
      <c r="X7" s="263">
        <v>1280.1355004959905</v>
      </c>
      <c r="Y7" s="263">
        <v>1294.4334809435097</v>
      </c>
      <c r="Z7" s="263">
        <v>1384.1612615318654</v>
      </c>
      <c r="AA7" s="263">
        <v>1336.3785897069595</v>
      </c>
      <c r="AB7" s="263">
        <v>1289</v>
      </c>
      <c r="AC7" s="263">
        <v>1288</v>
      </c>
      <c r="AD7" s="263">
        <v>1272</v>
      </c>
      <c r="AE7" s="264">
        <v>1279</v>
      </c>
      <c r="AF7" s="333">
        <v>1240</v>
      </c>
      <c r="AG7" s="384">
        <v>1215</v>
      </c>
    </row>
    <row r="8" spans="1:33">
      <c r="A8" s="18" t="s">
        <v>78</v>
      </c>
      <c r="B8" s="165"/>
    </row>
    <row r="9" spans="1:33">
      <c r="A9" s="18" t="s">
        <v>327</v>
      </c>
      <c r="B9" s="165"/>
    </row>
    <row r="10" spans="1:33">
      <c r="A10" s="165" t="s">
        <v>295</v>
      </c>
    </row>
    <row r="11" spans="1:33">
      <c r="A11" s="33"/>
      <c r="B11" s="33"/>
      <c r="C11" s="22"/>
      <c r="D11" s="22"/>
    </row>
  </sheetData>
  <hyperlinks>
    <hyperlink ref="A5" r:id="rId1" xr:uid="{00000000-0004-0000-1400-000000000000}"/>
    <hyperlink ref="A10" location="Contents!A1" display="Return to Contents Page" xr:uid="{00000000-0004-0000-1400-000001000000}"/>
  </hyperlinks>
  <pageMargins left="0.25" right="0.25" top="0.75" bottom="0.75" header="0.3" footer="0.3"/>
  <pageSetup paperSize="9" scale="72" orientation="landscape"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14999847407452621"/>
    <pageSetUpPr fitToPage="1"/>
  </sheetPr>
  <dimension ref="A1:AQ25"/>
  <sheetViews>
    <sheetView workbookViewId="0"/>
  </sheetViews>
  <sheetFormatPr defaultColWidth="11.44140625" defaultRowHeight="14.4"/>
  <cols>
    <col min="1" max="1" width="17.5546875" customWidth="1"/>
  </cols>
  <sheetData>
    <row r="1" spans="1:43" s="19" customFormat="1" ht="17.399999999999999">
      <c r="A1" s="395" t="s">
        <v>361</v>
      </c>
    </row>
    <row r="2" spans="1:43" s="18" customFormat="1">
      <c r="A2" s="135" t="s">
        <v>183</v>
      </c>
    </row>
    <row r="3" spans="1:43" s="18" customFormat="1">
      <c r="A3" s="18" t="s">
        <v>331</v>
      </c>
      <c r="D3" s="145"/>
      <c r="G3" s="20"/>
    </row>
    <row r="4" spans="1:43" s="18" customFormat="1">
      <c r="A4" s="18" t="s">
        <v>387</v>
      </c>
      <c r="D4" s="145"/>
      <c r="G4" s="20"/>
    </row>
    <row r="5" spans="1:43">
      <c r="A5" s="27" t="s">
        <v>186</v>
      </c>
      <c r="B5" s="2"/>
    </row>
    <row r="6" spans="1:43" s="19" customFormat="1">
      <c r="A6" s="165" t="s">
        <v>222</v>
      </c>
      <c r="B6" s="165"/>
      <c r="C6" s="165"/>
      <c r="D6" s="165"/>
      <c r="E6" s="155"/>
      <c r="F6" s="155"/>
      <c r="G6" s="155"/>
      <c r="H6" s="155"/>
      <c r="I6" s="155"/>
      <c r="J6" s="155"/>
      <c r="K6" s="155"/>
      <c r="L6" s="155"/>
      <c r="M6" s="155"/>
      <c r="N6" s="155"/>
      <c r="O6" s="155"/>
      <c r="U6"/>
      <c r="V6"/>
      <c r="W6"/>
      <c r="X6"/>
      <c r="Y6"/>
      <c r="Z6"/>
      <c r="AA6"/>
      <c r="AB6"/>
      <c r="AC6"/>
      <c r="AD6"/>
      <c r="AE6"/>
      <c r="AF6"/>
      <c r="AG6"/>
      <c r="AH6"/>
      <c r="AI6"/>
      <c r="AJ6"/>
      <c r="AK6"/>
      <c r="AL6"/>
      <c r="AM6"/>
      <c r="AN6"/>
      <c r="AO6"/>
      <c r="AP6"/>
    </row>
    <row r="7" spans="1:43" s="18" customFormat="1" ht="31.2">
      <c r="A7" s="311" t="s">
        <v>437</v>
      </c>
      <c r="B7" s="312" t="s">
        <v>85</v>
      </c>
      <c r="C7" s="312" t="s">
        <v>86</v>
      </c>
      <c r="D7" s="312" t="s">
        <v>87</v>
      </c>
      <c r="E7" s="313" t="s">
        <v>88</v>
      </c>
      <c r="F7" s="312" t="s">
        <v>89</v>
      </c>
      <c r="G7" s="312" t="s">
        <v>90</v>
      </c>
      <c r="H7" s="312" t="s">
        <v>91</v>
      </c>
      <c r="I7" s="313" t="s">
        <v>92</v>
      </c>
      <c r="J7" s="312" t="s">
        <v>93</v>
      </c>
      <c r="K7" s="312" t="s">
        <v>94</v>
      </c>
      <c r="L7" s="312" t="s">
        <v>95</v>
      </c>
      <c r="M7" s="313" t="s">
        <v>96</v>
      </c>
      <c r="N7" s="312" t="s">
        <v>97</v>
      </c>
      <c r="O7" s="312" t="s">
        <v>98</v>
      </c>
      <c r="P7" s="312" t="s">
        <v>99</v>
      </c>
      <c r="Q7" s="313" t="s">
        <v>100</v>
      </c>
      <c r="R7" s="312" t="s">
        <v>101</v>
      </c>
      <c r="S7" s="312" t="s">
        <v>102</v>
      </c>
      <c r="T7" s="312" t="s">
        <v>103</v>
      </c>
      <c r="U7" s="312" t="s">
        <v>104</v>
      </c>
      <c r="V7" s="312" t="s">
        <v>105</v>
      </c>
      <c r="W7" s="312" t="s">
        <v>110</v>
      </c>
      <c r="X7" s="312" t="s">
        <v>106</v>
      </c>
      <c r="Y7" s="312" t="s">
        <v>107</v>
      </c>
      <c r="Z7" s="312" t="s">
        <v>108</v>
      </c>
      <c r="AA7" s="312" t="s">
        <v>109</v>
      </c>
      <c r="AB7" s="312" t="s">
        <v>14</v>
      </c>
      <c r="AC7" s="312" t="s">
        <v>15</v>
      </c>
      <c r="AD7" s="312" t="s">
        <v>16</v>
      </c>
      <c r="AE7" s="312" t="s">
        <v>17</v>
      </c>
      <c r="AF7" s="312" t="s">
        <v>7</v>
      </c>
      <c r="AG7" s="312" t="s">
        <v>8</v>
      </c>
      <c r="AH7" s="312" t="s">
        <v>9</v>
      </c>
      <c r="AI7" s="312" t="s">
        <v>18</v>
      </c>
      <c r="AJ7" s="312" t="s">
        <v>59</v>
      </c>
      <c r="AK7" s="312" t="s">
        <v>137</v>
      </c>
      <c r="AL7" s="312" t="s">
        <v>140</v>
      </c>
      <c r="AM7" s="312" t="s">
        <v>151</v>
      </c>
      <c r="AN7" s="312" t="s">
        <v>158</v>
      </c>
      <c r="AO7" s="312" t="s">
        <v>182</v>
      </c>
      <c r="AP7" s="314" t="s">
        <v>193</v>
      </c>
      <c r="AQ7" s="312" t="s">
        <v>386</v>
      </c>
    </row>
    <row r="8" spans="1:43" s="18" customFormat="1" ht="15.6">
      <c r="A8" s="97" t="s">
        <v>79</v>
      </c>
      <c r="B8" s="136">
        <v>40</v>
      </c>
      <c r="C8" s="136">
        <v>61</v>
      </c>
      <c r="D8" s="136">
        <v>11</v>
      </c>
      <c r="E8" s="136">
        <v>21</v>
      </c>
      <c r="F8" s="136">
        <v>25</v>
      </c>
      <c r="G8" s="136">
        <v>19</v>
      </c>
      <c r="H8" s="136">
        <v>85</v>
      </c>
      <c r="I8" s="136">
        <v>106</v>
      </c>
      <c r="J8" s="136">
        <v>45</v>
      </c>
      <c r="K8" s="136">
        <v>915</v>
      </c>
      <c r="L8" s="136">
        <v>484</v>
      </c>
      <c r="M8" s="136">
        <v>312</v>
      </c>
      <c r="N8" s="136">
        <v>671</v>
      </c>
      <c r="O8" s="136">
        <v>590</v>
      </c>
      <c r="P8" s="136">
        <v>275</v>
      </c>
      <c r="Q8" s="136">
        <v>568</v>
      </c>
      <c r="R8" s="136">
        <v>363</v>
      </c>
      <c r="S8" s="136">
        <v>265</v>
      </c>
      <c r="T8" s="136">
        <v>301</v>
      </c>
      <c r="U8" s="136">
        <v>215</v>
      </c>
      <c r="V8" s="136">
        <v>181</v>
      </c>
      <c r="W8" s="136">
        <v>156</v>
      </c>
      <c r="X8" s="136">
        <v>123</v>
      </c>
      <c r="Y8" s="136">
        <v>68</v>
      </c>
      <c r="Z8" s="136">
        <v>23</v>
      </c>
      <c r="AA8" s="136">
        <v>35</v>
      </c>
      <c r="AB8" s="136">
        <v>34</v>
      </c>
      <c r="AC8" s="136">
        <v>41</v>
      </c>
      <c r="AD8" s="136">
        <v>20</v>
      </c>
      <c r="AE8" s="136">
        <v>3</v>
      </c>
      <c r="AF8" s="136">
        <v>21</v>
      </c>
      <c r="AG8" s="136">
        <v>20</v>
      </c>
      <c r="AH8" s="136">
        <v>6</v>
      </c>
      <c r="AI8" s="136">
        <v>37</v>
      </c>
      <c r="AJ8" s="136">
        <v>21</v>
      </c>
      <c r="AK8" s="136">
        <v>2</v>
      </c>
      <c r="AL8" s="136">
        <v>75</v>
      </c>
      <c r="AM8" s="136">
        <v>109</v>
      </c>
      <c r="AN8" s="136">
        <v>99</v>
      </c>
      <c r="AO8" s="136">
        <v>47</v>
      </c>
      <c r="AP8" s="310">
        <v>65</v>
      </c>
      <c r="AQ8" s="310">
        <v>92</v>
      </c>
    </row>
    <row r="9" spans="1:43" s="18" customFormat="1" ht="15.6">
      <c r="A9" s="97" t="s">
        <v>80</v>
      </c>
      <c r="B9" s="136">
        <v>85</v>
      </c>
      <c r="C9" s="136">
        <v>129</v>
      </c>
      <c r="D9" s="136">
        <v>22</v>
      </c>
      <c r="E9" s="136">
        <v>46</v>
      </c>
      <c r="F9" s="136">
        <v>54</v>
      </c>
      <c r="G9" s="136">
        <v>42</v>
      </c>
      <c r="H9" s="136">
        <v>180</v>
      </c>
      <c r="I9" s="136">
        <v>225</v>
      </c>
      <c r="J9" s="136">
        <v>95</v>
      </c>
      <c r="K9" s="136">
        <v>150</v>
      </c>
      <c r="L9" s="136">
        <v>136</v>
      </c>
      <c r="M9" s="136">
        <v>154</v>
      </c>
      <c r="N9" s="136">
        <v>212</v>
      </c>
      <c r="O9" s="136">
        <v>318</v>
      </c>
      <c r="P9" s="136">
        <v>324</v>
      </c>
      <c r="Q9" s="136">
        <v>244</v>
      </c>
      <c r="R9" s="136">
        <v>252</v>
      </c>
      <c r="S9" s="136">
        <v>254</v>
      </c>
      <c r="T9" s="136">
        <v>327</v>
      </c>
      <c r="U9" s="136">
        <v>423</v>
      </c>
      <c r="V9" s="136">
        <v>407</v>
      </c>
      <c r="W9" s="136">
        <v>474</v>
      </c>
      <c r="X9" s="136">
        <v>390</v>
      </c>
      <c r="Y9" s="136">
        <v>346</v>
      </c>
      <c r="Z9" s="136">
        <v>319</v>
      </c>
      <c r="AA9" s="136">
        <v>557</v>
      </c>
      <c r="AB9" s="136">
        <v>451</v>
      </c>
      <c r="AC9" s="136">
        <v>496</v>
      </c>
      <c r="AD9" s="136">
        <v>269</v>
      </c>
      <c r="AE9" s="136">
        <v>211</v>
      </c>
      <c r="AF9" s="136">
        <v>231</v>
      </c>
      <c r="AG9" s="136">
        <v>293</v>
      </c>
      <c r="AH9" s="136">
        <v>247</v>
      </c>
      <c r="AI9" s="136">
        <v>253</v>
      </c>
      <c r="AJ9" s="136">
        <v>187</v>
      </c>
      <c r="AK9" s="136">
        <v>52</v>
      </c>
      <c r="AL9" s="136">
        <v>133</v>
      </c>
      <c r="AM9" s="136">
        <v>101</v>
      </c>
      <c r="AN9" s="136">
        <v>139</v>
      </c>
      <c r="AO9" s="136">
        <v>103</v>
      </c>
      <c r="AP9" s="310">
        <v>218</v>
      </c>
      <c r="AQ9" s="310">
        <v>432.77</v>
      </c>
    </row>
    <row r="10" spans="1:43" s="18" customFormat="1" ht="15.6">
      <c r="A10" s="315" t="s">
        <v>5</v>
      </c>
      <c r="B10" s="316">
        <v>125</v>
      </c>
      <c r="C10" s="316">
        <v>190</v>
      </c>
      <c r="D10" s="316">
        <v>33</v>
      </c>
      <c r="E10" s="317">
        <v>67</v>
      </c>
      <c r="F10" s="316">
        <v>79</v>
      </c>
      <c r="G10" s="316">
        <v>61</v>
      </c>
      <c r="H10" s="316">
        <v>265</v>
      </c>
      <c r="I10" s="317">
        <v>331</v>
      </c>
      <c r="J10" s="316">
        <v>140</v>
      </c>
      <c r="K10" s="316">
        <v>1065</v>
      </c>
      <c r="L10" s="316">
        <v>620</v>
      </c>
      <c r="M10" s="317">
        <v>466</v>
      </c>
      <c r="N10" s="316">
        <v>883</v>
      </c>
      <c r="O10" s="316">
        <v>908</v>
      </c>
      <c r="P10" s="316">
        <v>599</v>
      </c>
      <c r="Q10" s="317">
        <v>812</v>
      </c>
      <c r="R10" s="316">
        <v>615</v>
      </c>
      <c r="S10" s="316">
        <v>519</v>
      </c>
      <c r="T10" s="316">
        <v>628</v>
      </c>
      <c r="U10" s="316">
        <f t="shared" ref="U10:AP10" si="0">U8+U9</f>
        <v>638</v>
      </c>
      <c r="V10" s="316">
        <f t="shared" si="0"/>
        <v>588</v>
      </c>
      <c r="W10" s="316">
        <f t="shared" si="0"/>
        <v>630</v>
      </c>
      <c r="X10" s="316">
        <f t="shared" si="0"/>
        <v>513</v>
      </c>
      <c r="Y10" s="316">
        <f t="shared" si="0"/>
        <v>414</v>
      </c>
      <c r="Z10" s="316">
        <f t="shared" si="0"/>
        <v>342</v>
      </c>
      <c r="AA10" s="316">
        <f t="shared" si="0"/>
        <v>592</v>
      </c>
      <c r="AB10" s="316">
        <f t="shared" si="0"/>
        <v>485</v>
      </c>
      <c r="AC10" s="316">
        <f t="shared" si="0"/>
        <v>537</v>
      </c>
      <c r="AD10" s="316">
        <f t="shared" si="0"/>
        <v>289</v>
      </c>
      <c r="AE10" s="316">
        <f t="shared" si="0"/>
        <v>214</v>
      </c>
      <c r="AF10" s="316">
        <f t="shared" si="0"/>
        <v>252</v>
      </c>
      <c r="AG10" s="316">
        <f t="shared" si="0"/>
        <v>313</v>
      </c>
      <c r="AH10" s="316">
        <f t="shared" si="0"/>
        <v>253</v>
      </c>
      <c r="AI10" s="316">
        <f t="shared" si="0"/>
        <v>290</v>
      </c>
      <c r="AJ10" s="316">
        <f t="shared" si="0"/>
        <v>208</v>
      </c>
      <c r="AK10" s="316">
        <f t="shared" si="0"/>
        <v>54</v>
      </c>
      <c r="AL10" s="316">
        <f t="shared" si="0"/>
        <v>208</v>
      </c>
      <c r="AM10" s="316">
        <f t="shared" si="0"/>
        <v>210</v>
      </c>
      <c r="AN10" s="316">
        <f t="shared" si="0"/>
        <v>238</v>
      </c>
      <c r="AO10" s="316">
        <f t="shared" si="0"/>
        <v>150</v>
      </c>
      <c r="AP10" s="318">
        <f t="shared" si="0"/>
        <v>283</v>
      </c>
      <c r="AQ10" s="318">
        <v>524.77</v>
      </c>
    </row>
    <row r="11" spans="1:43">
      <c r="A11" s="215" t="s">
        <v>78</v>
      </c>
      <c r="B11" s="2"/>
    </row>
    <row r="12" spans="1:43">
      <c r="A12" s="215" t="s">
        <v>323</v>
      </c>
      <c r="B12" s="2"/>
    </row>
    <row r="13" spans="1:43">
      <c r="A13" s="165" t="s">
        <v>295</v>
      </c>
      <c r="B13" s="2"/>
    </row>
    <row r="14" spans="1:43">
      <c r="A14" s="3"/>
      <c r="B14" s="2"/>
    </row>
    <row r="15" spans="1:43">
      <c r="A15" s="3"/>
      <c r="B15" s="2"/>
    </row>
    <row r="16" spans="1:43">
      <c r="A16" s="3"/>
      <c r="B16" s="2"/>
    </row>
    <row r="17" spans="1:4">
      <c r="A17" s="3"/>
      <c r="B17" s="2"/>
    </row>
    <row r="18" spans="1:4">
      <c r="A18" s="3"/>
      <c r="B18" s="2"/>
    </row>
    <row r="19" spans="1:4" s="19" customFormat="1">
      <c r="A19" s="3"/>
      <c r="B19" s="2"/>
    </row>
    <row r="20" spans="1:4">
      <c r="A20" s="3"/>
      <c r="B20" s="3"/>
      <c r="C20" s="3"/>
    </row>
    <row r="21" spans="1:4" s="19" customFormat="1">
      <c r="A21" s="3"/>
      <c r="B21" s="3"/>
      <c r="C21" s="3"/>
    </row>
    <row r="24" spans="1:4">
      <c r="A24" s="27"/>
      <c r="B24" s="28"/>
      <c r="C24" s="28"/>
      <c r="D24" s="28"/>
    </row>
    <row r="25" spans="1:4">
      <c r="B25" s="1"/>
      <c r="C25" s="1"/>
      <c r="D25" s="1"/>
    </row>
  </sheetData>
  <hyperlinks>
    <hyperlink ref="A6" r:id="rId1" xr:uid="{00000000-0004-0000-1500-000000000000}"/>
    <hyperlink ref="A13" location="Contents!A1" display="Return to Contents Page" xr:uid="{00000000-0004-0000-1500-000001000000}"/>
  </hyperlinks>
  <pageMargins left="0.25" right="0.25" top="0.75" bottom="0.75" header="0.3" footer="0.3"/>
  <pageSetup paperSize="9" scale="59" orientation="landscape"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I15"/>
  <sheetViews>
    <sheetView workbookViewId="0"/>
  </sheetViews>
  <sheetFormatPr defaultColWidth="11.44140625" defaultRowHeight="14.4"/>
  <cols>
    <col min="1" max="1" width="22.77734375" customWidth="1"/>
    <col min="2" max="2" width="10.109375" style="19" customWidth="1"/>
  </cols>
  <sheetData>
    <row r="1" spans="1:35" s="19" customFormat="1" ht="17.399999999999999">
      <c r="A1" s="392" t="s">
        <v>362</v>
      </c>
      <c r="B1" s="58"/>
    </row>
    <row r="2" spans="1:35" s="18" customFormat="1" ht="15.6">
      <c r="A2" s="18" t="s">
        <v>324</v>
      </c>
      <c r="B2" s="58"/>
    </row>
    <row r="3" spans="1:35" s="18" customFormat="1">
      <c r="A3" s="18" t="s">
        <v>331</v>
      </c>
    </row>
    <row r="4" spans="1:35" s="18" customFormat="1">
      <c r="A4" s="18" t="s">
        <v>186</v>
      </c>
    </row>
    <row r="5" spans="1:35" s="18" customFormat="1">
      <c r="A5" s="18" t="s">
        <v>372</v>
      </c>
    </row>
    <row r="6" spans="1:35" s="18" customFormat="1" ht="15.6">
      <c r="A6" s="224" t="s">
        <v>388</v>
      </c>
      <c r="B6" s="224" t="s">
        <v>20</v>
      </c>
      <c r="C6" s="225" t="s">
        <v>272</v>
      </c>
      <c r="D6" s="225" t="s">
        <v>273</v>
      </c>
      <c r="E6" s="225" t="s">
        <v>274</v>
      </c>
      <c r="F6" s="225" t="s">
        <v>275</v>
      </c>
      <c r="G6" s="225" t="s">
        <v>276</v>
      </c>
      <c r="H6" s="225" t="s">
        <v>277</v>
      </c>
      <c r="I6" s="225" t="s">
        <v>278</v>
      </c>
      <c r="J6" s="225" t="s">
        <v>252</v>
      </c>
      <c r="K6" s="225" t="s">
        <v>253</v>
      </c>
      <c r="L6" s="225" t="s">
        <v>254</v>
      </c>
      <c r="M6" s="225" t="s">
        <v>255</v>
      </c>
      <c r="N6" s="225" t="s">
        <v>256</v>
      </c>
      <c r="O6" s="225" t="s">
        <v>257</v>
      </c>
      <c r="P6" s="225" t="s">
        <v>258</v>
      </c>
      <c r="Q6" s="225" t="s">
        <v>259</v>
      </c>
      <c r="R6" s="225" t="s">
        <v>260</v>
      </c>
      <c r="S6" s="225" t="s">
        <v>261</v>
      </c>
      <c r="T6" s="225" t="s">
        <v>262</v>
      </c>
      <c r="U6" s="225" t="s">
        <v>263</v>
      </c>
      <c r="V6" s="225" t="s">
        <v>264</v>
      </c>
      <c r="W6" s="225" t="s">
        <v>265</v>
      </c>
      <c r="X6" s="225" t="s">
        <v>266</v>
      </c>
      <c r="Y6" s="225" t="s">
        <v>267</v>
      </c>
      <c r="Z6" s="225" t="s">
        <v>166</v>
      </c>
      <c r="AA6" s="225" t="s">
        <v>167</v>
      </c>
      <c r="AB6" s="225" t="s">
        <v>168</v>
      </c>
      <c r="AC6" s="225" t="s">
        <v>268</v>
      </c>
      <c r="AD6" s="225" t="s">
        <v>269</v>
      </c>
      <c r="AE6" s="226" t="s">
        <v>270</v>
      </c>
      <c r="AF6" s="378" t="s">
        <v>279</v>
      </c>
    </row>
    <row r="7" spans="1:35" s="18" customFormat="1" ht="15.6">
      <c r="A7" s="62" t="s">
        <v>81</v>
      </c>
      <c r="B7" s="89" t="s">
        <v>289</v>
      </c>
      <c r="C7" s="134">
        <v>166.80324122579398</v>
      </c>
      <c r="D7" s="134">
        <v>169.25557001394012</v>
      </c>
      <c r="E7" s="134">
        <v>178.33504179451208</v>
      </c>
      <c r="F7" s="134">
        <v>189.44207405557208</v>
      </c>
      <c r="G7" s="134">
        <v>196.01280775850691</v>
      </c>
      <c r="H7" s="134">
        <v>190.98555298449608</v>
      </c>
      <c r="I7" s="134">
        <v>182.74541081980979</v>
      </c>
      <c r="J7" s="134">
        <v>180.33819874205929</v>
      </c>
      <c r="K7" s="134">
        <v>180.90678245171139</v>
      </c>
      <c r="L7" s="134">
        <v>178.80977031362241</v>
      </c>
      <c r="M7" s="134">
        <v>175.41990795412417</v>
      </c>
      <c r="N7" s="134">
        <v>176.52002685053358</v>
      </c>
      <c r="O7" s="134">
        <v>178.69597084848712</v>
      </c>
      <c r="P7" s="134">
        <v>176.60927490834771</v>
      </c>
      <c r="Q7" s="134">
        <v>170.31686192484119</v>
      </c>
      <c r="R7" s="134">
        <v>165.616525697318</v>
      </c>
      <c r="S7" s="134">
        <v>161.82723305498493</v>
      </c>
      <c r="T7" s="134">
        <v>153.97729154355844</v>
      </c>
      <c r="U7" s="134">
        <v>158.72011219737908</v>
      </c>
      <c r="V7" s="134">
        <v>157.05253626719136</v>
      </c>
      <c r="W7" s="134">
        <v>165.28435682892945</v>
      </c>
      <c r="X7" s="134">
        <v>167.35638401269117</v>
      </c>
      <c r="Y7" s="134">
        <v>171.24489856990922</v>
      </c>
      <c r="Z7" s="134">
        <v>169.8942611218807</v>
      </c>
      <c r="AA7" s="134">
        <v>166.02574920280526</v>
      </c>
      <c r="AB7" s="134">
        <v>174.35613958756232</v>
      </c>
      <c r="AC7" s="134">
        <v>182.6124650159596</v>
      </c>
      <c r="AD7" s="134">
        <v>185.22138421387237</v>
      </c>
      <c r="AE7" s="319">
        <v>184.61482909141151</v>
      </c>
      <c r="AF7" s="319">
        <v>183</v>
      </c>
      <c r="AH7" s="35"/>
      <c r="AI7" s="35"/>
    </row>
    <row r="8" spans="1:35" s="18" customFormat="1" ht="15.6">
      <c r="A8" s="62" t="s">
        <v>82</v>
      </c>
      <c r="B8" s="89" t="s">
        <v>289</v>
      </c>
      <c r="C8" s="134">
        <v>27.587566411535359</v>
      </c>
      <c r="D8" s="134">
        <v>27.602140200218141</v>
      </c>
      <c r="E8" s="134">
        <v>27.860637808999424</v>
      </c>
      <c r="F8" s="134">
        <v>29.072294769895233</v>
      </c>
      <c r="G8" s="134">
        <v>31.145150381744429</v>
      </c>
      <c r="H8" s="134">
        <v>32.308108301738137</v>
      </c>
      <c r="I8" s="134">
        <v>32.518483829361422</v>
      </c>
      <c r="J8" s="134">
        <v>31.907178181183156</v>
      </c>
      <c r="K8" s="134">
        <v>31.775972510008959</v>
      </c>
      <c r="L8" s="134">
        <v>31.443536627616989</v>
      </c>
      <c r="M8" s="134">
        <v>31.60907804692113</v>
      </c>
      <c r="N8" s="134">
        <v>31.652844017086384</v>
      </c>
      <c r="O8" s="134">
        <v>32.413625828535004</v>
      </c>
      <c r="P8" s="134">
        <v>33.394758493983481</v>
      </c>
      <c r="Q8" s="134">
        <v>34.345860666751229</v>
      </c>
      <c r="R8" s="134">
        <v>35.179662874545159</v>
      </c>
      <c r="S8" s="134">
        <v>35.453429964498682</v>
      </c>
      <c r="T8" s="134">
        <v>35.586464694349246</v>
      </c>
      <c r="U8" s="134">
        <v>35.847798725227079</v>
      </c>
      <c r="V8" s="134">
        <v>36.74208189587489</v>
      </c>
      <c r="W8" s="134">
        <v>37.73745594309618</v>
      </c>
      <c r="X8" s="134">
        <v>38.094032961005645</v>
      </c>
      <c r="Y8" s="134">
        <v>38.596115475852876</v>
      </c>
      <c r="Z8" s="134">
        <v>39.537535498145822</v>
      </c>
      <c r="AA8" s="134">
        <v>40.595584204805625</v>
      </c>
      <c r="AB8" s="134">
        <v>41.423982126206766</v>
      </c>
      <c r="AC8" s="134">
        <v>42.138153569418726</v>
      </c>
      <c r="AD8" s="134">
        <v>42.861790181791527</v>
      </c>
      <c r="AE8" s="319">
        <v>43.332663796323743</v>
      </c>
      <c r="AF8" s="319">
        <v>44</v>
      </c>
      <c r="AH8" s="35"/>
      <c r="AI8" s="35"/>
    </row>
    <row r="9" spans="1:35" s="18" customFormat="1" ht="15.6">
      <c r="A9" s="227" t="s">
        <v>83</v>
      </c>
      <c r="B9" s="227" t="s">
        <v>289</v>
      </c>
      <c r="C9" s="320">
        <v>139.21567481425862</v>
      </c>
      <c r="D9" s="320">
        <v>141.65342981372197</v>
      </c>
      <c r="E9" s="320">
        <v>150.47440398551265</v>
      </c>
      <c r="F9" s="320">
        <v>160.3697792856768</v>
      </c>
      <c r="G9" s="320">
        <v>164.86765737676245</v>
      </c>
      <c r="H9" s="320">
        <v>158.67744468275797</v>
      </c>
      <c r="I9" s="320">
        <v>150.22692699044839</v>
      </c>
      <c r="J9" s="320">
        <v>148.43102056087614</v>
      </c>
      <c r="K9" s="320">
        <v>149.13080994170244</v>
      </c>
      <c r="L9" s="320">
        <v>147.36623368600542</v>
      </c>
      <c r="M9" s="320">
        <v>143.81082990720301</v>
      </c>
      <c r="N9" s="320">
        <v>144.8671828334472</v>
      </c>
      <c r="O9" s="320">
        <v>146.28234501995212</v>
      </c>
      <c r="P9" s="320">
        <v>143.21451641436423</v>
      </c>
      <c r="Q9" s="320">
        <v>135.97100125808996</v>
      </c>
      <c r="R9" s="320">
        <v>130.43686282277284</v>
      </c>
      <c r="S9" s="320">
        <v>126.37380309048625</v>
      </c>
      <c r="T9" s="320">
        <v>118.39082684920915</v>
      </c>
      <c r="U9" s="320">
        <v>122.87231347215197</v>
      </c>
      <c r="V9" s="320">
        <v>120.31045437131645</v>
      </c>
      <c r="W9" s="320">
        <v>127.54690088583327</v>
      </c>
      <c r="X9" s="320">
        <v>129.26235105168553</v>
      </c>
      <c r="Y9" s="320">
        <v>132.64878309405637</v>
      </c>
      <c r="Z9" s="320">
        <v>130.35672562373489</v>
      </c>
      <c r="AA9" s="320">
        <v>125.43016499799961</v>
      </c>
      <c r="AB9" s="320">
        <v>132.93215746135556</v>
      </c>
      <c r="AC9" s="320">
        <v>140.47431144654084</v>
      </c>
      <c r="AD9" s="320">
        <v>142.35959403208082</v>
      </c>
      <c r="AE9" s="321">
        <v>141.28216529508776</v>
      </c>
      <c r="AF9" s="321">
        <v>139</v>
      </c>
      <c r="AH9" s="35"/>
      <c r="AI9" s="35"/>
    </row>
    <row r="10" spans="1:35">
      <c r="A10" s="165" t="s">
        <v>295</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row>
    <row r="11" spans="1:35">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row>
    <row r="12" spans="1:35">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row>
    <row r="13" spans="1:35">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row>
    <row r="14" spans="1:35">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row>
    <row r="15" spans="1:35">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row>
  </sheetData>
  <hyperlinks>
    <hyperlink ref="A10" location="Contents!A1" display="Return to Contents Page" xr:uid="{00000000-0004-0000-1600-000000000000}"/>
  </hyperlinks>
  <pageMargins left="0.25" right="0.25" top="0.75" bottom="0.75" header="0.3" footer="0.3"/>
  <pageSetup paperSize="9" scale="68" orientation="landscape"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S20"/>
  <sheetViews>
    <sheetView workbookViewId="0"/>
  </sheetViews>
  <sheetFormatPr defaultColWidth="11.44140625" defaultRowHeight="14.4"/>
  <cols>
    <col min="1" max="1" width="20.21875" customWidth="1"/>
  </cols>
  <sheetData>
    <row r="1" spans="1:19" s="19" customFormat="1" ht="17.399999999999999">
      <c r="A1" s="392" t="s">
        <v>363</v>
      </c>
    </row>
    <row r="2" spans="1:19" s="19" customFormat="1">
      <c r="A2" s="19" t="s">
        <v>348</v>
      </c>
    </row>
    <row r="3" spans="1:19" s="19" customFormat="1" ht="15.6">
      <c r="A3" s="393" t="s">
        <v>364</v>
      </c>
    </row>
    <row r="4" spans="1:19" s="18" customFormat="1">
      <c r="A4" s="18" t="s">
        <v>216</v>
      </c>
    </row>
    <row r="5" spans="1:19" s="18" customFormat="1">
      <c r="A5" s="18" t="s">
        <v>186</v>
      </c>
    </row>
    <row r="6" spans="1:19" s="18" customFormat="1">
      <c r="A6" s="153" t="s">
        <v>372</v>
      </c>
    </row>
    <row r="7" spans="1:19" s="18" customFormat="1" ht="15.6">
      <c r="A7" s="407" t="s">
        <v>438</v>
      </c>
      <c r="B7" s="338" t="s">
        <v>20</v>
      </c>
      <c r="C7" s="345" t="s">
        <v>259</v>
      </c>
      <c r="D7" s="225" t="s">
        <v>260</v>
      </c>
      <c r="E7" s="225" t="s">
        <v>261</v>
      </c>
      <c r="F7" s="225" t="s">
        <v>262</v>
      </c>
      <c r="G7" s="225" t="s">
        <v>263</v>
      </c>
      <c r="H7" s="225" t="s">
        <v>264</v>
      </c>
      <c r="I7" s="225" t="s">
        <v>265</v>
      </c>
      <c r="J7" s="225" t="s">
        <v>266</v>
      </c>
      <c r="K7" s="225" t="s">
        <v>267</v>
      </c>
      <c r="L7" s="225" t="s">
        <v>166</v>
      </c>
      <c r="M7" s="225" t="s">
        <v>167</v>
      </c>
      <c r="N7" s="225" t="s">
        <v>168</v>
      </c>
      <c r="O7" s="225" t="s">
        <v>268</v>
      </c>
      <c r="P7" s="225" t="s">
        <v>269</v>
      </c>
      <c r="Q7" s="225" t="s">
        <v>270</v>
      </c>
      <c r="R7" s="225" t="s">
        <v>279</v>
      </c>
      <c r="S7" s="225" t="s">
        <v>280</v>
      </c>
    </row>
    <row r="8" spans="1:19" s="18" customFormat="1" ht="15.6">
      <c r="A8" s="342" t="s">
        <v>29</v>
      </c>
      <c r="B8" s="344" t="s">
        <v>290</v>
      </c>
      <c r="C8" s="138">
        <v>0.454092</v>
      </c>
      <c r="D8" s="339">
        <v>0.44033499999999998</v>
      </c>
      <c r="E8" s="339">
        <v>0.44918400000000003</v>
      </c>
      <c r="F8" s="339">
        <v>0.44864399999999999</v>
      </c>
      <c r="G8" s="339">
        <v>0.44795699999999999</v>
      </c>
      <c r="H8" s="339">
        <v>0.43520900000000001</v>
      </c>
      <c r="I8" s="339">
        <v>0.44738699999999998</v>
      </c>
      <c r="J8" s="339">
        <v>0.46137499999999998</v>
      </c>
      <c r="K8" s="339">
        <v>0.44400499999999998</v>
      </c>
      <c r="L8" s="339">
        <v>0.44339400000000001</v>
      </c>
      <c r="M8" s="339">
        <v>0.461588</v>
      </c>
      <c r="N8" s="339">
        <v>0.47113300000000002</v>
      </c>
      <c r="O8" s="339">
        <v>0.47015699999999999</v>
      </c>
      <c r="P8" s="339">
        <v>0.46471000000000001</v>
      </c>
      <c r="Q8" s="339">
        <v>0.46920499999999998</v>
      </c>
      <c r="R8" s="339">
        <v>0.48</v>
      </c>
      <c r="S8" s="339">
        <v>0.48662899999999998</v>
      </c>
    </row>
    <row r="9" spans="1:19" s="18" customFormat="1" ht="15.6">
      <c r="A9" s="342" t="s">
        <v>135</v>
      </c>
      <c r="B9" s="344" t="s">
        <v>290</v>
      </c>
      <c r="C9" s="138">
        <v>0.425564</v>
      </c>
      <c r="D9" s="138">
        <v>0.41880800000000001</v>
      </c>
      <c r="E9" s="138">
        <v>0.42497600000000002</v>
      </c>
      <c r="F9" s="138">
        <v>0.42352099999999998</v>
      </c>
      <c r="G9" s="138">
        <v>0.41870099999999999</v>
      </c>
      <c r="H9" s="138">
        <v>0.41278100000000001</v>
      </c>
      <c r="I9" s="138">
        <v>0.42648000000000003</v>
      </c>
      <c r="J9" s="138">
        <v>0.43411100000000002</v>
      </c>
      <c r="K9" s="138">
        <v>0.420267</v>
      </c>
      <c r="L9" s="138">
        <v>0.42196</v>
      </c>
      <c r="M9" s="138">
        <v>0.44018000000000002</v>
      </c>
      <c r="N9" s="138">
        <v>0.44703999999999999</v>
      </c>
      <c r="O9" s="138">
        <v>0.44905400000000001</v>
      </c>
      <c r="P9" s="138">
        <v>0.44579000000000002</v>
      </c>
      <c r="Q9" s="138">
        <v>0.449488</v>
      </c>
      <c r="R9" s="138">
        <v>0.46</v>
      </c>
      <c r="S9" s="138">
        <v>0.464642</v>
      </c>
    </row>
    <row r="10" spans="1:19" s="18" customFormat="1" ht="15.6">
      <c r="A10" s="342" t="s">
        <v>31</v>
      </c>
      <c r="B10" s="344" t="s">
        <v>290</v>
      </c>
      <c r="C10" s="138">
        <v>0.47015299999999999</v>
      </c>
      <c r="D10" s="138">
        <v>0.462283</v>
      </c>
      <c r="E10" s="138">
        <v>0.47362399999999999</v>
      </c>
      <c r="F10" s="138">
        <v>0.47522999999999999</v>
      </c>
      <c r="G10" s="138">
        <v>0.482684</v>
      </c>
      <c r="H10" s="138">
        <v>0.47151700000000002</v>
      </c>
      <c r="I10" s="138">
        <v>0.488647</v>
      </c>
      <c r="J10" s="138">
        <v>0.50167499999999998</v>
      </c>
      <c r="K10" s="138">
        <v>0.48329299999999997</v>
      </c>
      <c r="L10" s="138">
        <v>0.48046899999999998</v>
      </c>
      <c r="M10" s="138">
        <v>0.49668699999999999</v>
      </c>
      <c r="N10" s="138">
        <v>0.506776</v>
      </c>
      <c r="O10" s="138">
        <v>0.50721799999999995</v>
      </c>
      <c r="P10" s="138">
        <v>0.49809300000000001</v>
      </c>
      <c r="Q10" s="138">
        <v>0.50130699999999995</v>
      </c>
      <c r="R10" s="138">
        <v>0.51</v>
      </c>
      <c r="S10" s="138">
        <v>0.52032400000000001</v>
      </c>
    </row>
    <row r="11" spans="1:19" s="18" customFormat="1" ht="15.6">
      <c r="A11" s="189" t="s">
        <v>28</v>
      </c>
      <c r="B11" s="341" t="s">
        <v>290</v>
      </c>
      <c r="C11" s="339">
        <v>0.39700200000000002</v>
      </c>
      <c r="D11" s="324">
        <v>0.38026900000000002</v>
      </c>
      <c r="E11" s="324">
        <v>0.384521</v>
      </c>
      <c r="F11" s="324">
        <v>0.386569</v>
      </c>
      <c r="G11" s="324">
        <v>0.38838400000000001</v>
      </c>
      <c r="H11" s="324">
        <v>0.39807799999999999</v>
      </c>
      <c r="I11" s="324">
        <v>0.39269900000000002</v>
      </c>
      <c r="J11" s="324">
        <v>0.39440799999999998</v>
      </c>
      <c r="K11" s="324">
        <v>0.378807</v>
      </c>
      <c r="L11" s="324">
        <v>0.37609300000000001</v>
      </c>
      <c r="M11" s="324">
        <v>0.39150000000000001</v>
      </c>
      <c r="N11" s="324">
        <v>0.39890599999999998</v>
      </c>
      <c r="O11" s="324">
        <v>0.39973199999999998</v>
      </c>
      <c r="P11" s="324">
        <v>0.39331899999999997</v>
      </c>
      <c r="Q11" s="324">
        <v>0.40063399999999999</v>
      </c>
      <c r="R11" s="324">
        <v>0.41</v>
      </c>
      <c r="S11" s="324">
        <v>0.41779899999999998</v>
      </c>
    </row>
    <row r="12" spans="1:19" s="18" customFormat="1">
      <c r="A12" s="4"/>
      <c r="B12" s="110"/>
      <c r="C12" s="110"/>
      <c r="D12" s="110"/>
      <c r="E12" s="110"/>
      <c r="F12" s="110"/>
      <c r="G12" s="110"/>
      <c r="H12" s="110"/>
      <c r="I12" s="110"/>
      <c r="J12" s="110"/>
      <c r="K12" s="110"/>
      <c r="L12" s="110"/>
      <c r="M12" s="110"/>
      <c r="N12" s="137"/>
      <c r="O12" s="137"/>
      <c r="Q12"/>
    </row>
    <row r="13" spans="1:19" s="18" customFormat="1" ht="15.6">
      <c r="A13" s="393" t="s">
        <v>365</v>
      </c>
      <c r="B13" s="110"/>
      <c r="C13" s="110"/>
      <c r="D13" s="110"/>
      <c r="E13" s="110"/>
      <c r="F13" s="110"/>
      <c r="G13" s="110"/>
      <c r="H13" s="110"/>
      <c r="I13" s="110"/>
      <c r="J13" s="110"/>
      <c r="K13" s="110"/>
      <c r="L13" s="110"/>
      <c r="M13" s="110"/>
      <c r="N13" s="137"/>
      <c r="O13" s="137"/>
      <c r="Q13"/>
    </row>
    <row r="14" spans="1:19" s="18" customFormat="1">
      <c r="A14" s="18" t="s">
        <v>216</v>
      </c>
      <c r="Q14"/>
    </row>
    <row r="15" spans="1:19" s="18" customFormat="1" ht="15.6">
      <c r="A15" s="224" t="s">
        <v>439</v>
      </c>
      <c r="B15" s="338" t="s">
        <v>20</v>
      </c>
      <c r="C15" s="225" t="s">
        <v>259</v>
      </c>
      <c r="D15" s="225" t="s">
        <v>260</v>
      </c>
      <c r="E15" s="225" t="s">
        <v>261</v>
      </c>
      <c r="F15" s="225" t="s">
        <v>262</v>
      </c>
      <c r="G15" s="225" t="s">
        <v>263</v>
      </c>
      <c r="H15" s="225" t="s">
        <v>264</v>
      </c>
      <c r="I15" s="225" t="s">
        <v>265</v>
      </c>
      <c r="J15" s="225" t="s">
        <v>266</v>
      </c>
      <c r="K15" s="225" t="s">
        <v>267</v>
      </c>
      <c r="L15" s="225" t="s">
        <v>166</v>
      </c>
      <c r="M15" s="225" t="s">
        <v>167</v>
      </c>
      <c r="N15" s="225" t="s">
        <v>168</v>
      </c>
      <c r="O15" s="225" t="s">
        <v>268</v>
      </c>
      <c r="P15" s="225" t="s">
        <v>269</v>
      </c>
      <c r="Q15" s="226" t="s">
        <v>270</v>
      </c>
      <c r="R15" s="225" t="s">
        <v>279</v>
      </c>
      <c r="S15" s="225" t="s">
        <v>280</v>
      </c>
    </row>
    <row r="16" spans="1:19" s="18" customFormat="1" ht="15.6">
      <c r="A16" s="65" t="s">
        <v>30</v>
      </c>
      <c r="B16" s="344" t="s">
        <v>290</v>
      </c>
      <c r="C16" s="138">
        <v>0.409553</v>
      </c>
      <c r="D16" s="138">
        <v>0.40510699999999999</v>
      </c>
      <c r="E16" s="138">
        <v>0.41162900000000002</v>
      </c>
      <c r="F16" s="138">
        <v>0.40201900000000002</v>
      </c>
      <c r="G16" s="138">
        <v>0.39658399999999999</v>
      </c>
      <c r="H16" s="138">
        <v>0.39986699999999997</v>
      </c>
      <c r="I16" s="138">
        <v>0.412518</v>
      </c>
      <c r="J16" s="138">
        <v>0.41560599999999998</v>
      </c>
      <c r="K16" s="138">
        <v>0.40522200000000003</v>
      </c>
      <c r="L16" s="138">
        <v>0.41278100000000001</v>
      </c>
      <c r="M16" s="138">
        <v>0.423541</v>
      </c>
      <c r="N16" s="138">
        <v>0.42543700000000001</v>
      </c>
      <c r="O16" s="138">
        <v>0.42221900000000001</v>
      </c>
      <c r="P16" s="138">
        <v>0.42102099999999998</v>
      </c>
      <c r="Q16" s="322">
        <v>0.42221700000000001</v>
      </c>
      <c r="R16" s="339">
        <v>0.43</v>
      </c>
      <c r="S16" s="339">
        <v>0.430946</v>
      </c>
    </row>
    <row r="17" spans="1:19" s="18" customFormat="1" ht="15.6">
      <c r="A17" s="65" t="s">
        <v>135</v>
      </c>
      <c r="B17" s="344" t="s">
        <v>290</v>
      </c>
      <c r="C17" s="138">
        <v>0.37854700000000002</v>
      </c>
      <c r="D17" s="138">
        <v>0.37622699999999998</v>
      </c>
      <c r="E17" s="138">
        <v>0.380216</v>
      </c>
      <c r="F17" s="138">
        <v>0.371253</v>
      </c>
      <c r="G17" s="138">
        <v>0.36427900000000002</v>
      </c>
      <c r="H17" s="138">
        <v>0.36430800000000002</v>
      </c>
      <c r="I17" s="138">
        <v>0.37822</v>
      </c>
      <c r="J17" s="138">
        <v>0.383156</v>
      </c>
      <c r="K17" s="138">
        <v>0.371728</v>
      </c>
      <c r="L17" s="138">
        <v>0.37981100000000001</v>
      </c>
      <c r="M17" s="138">
        <v>0.395706</v>
      </c>
      <c r="N17" s="138">
        <v>0.39966699999999999</v>
      </c>
      <c r="O17" s="138">
        <v>0.39634200000000003</v>
      </c>
      <c r="P17" s="138">
        <v>0.39742100000000002</v>
      </c>
      <c r="Q17" s="322">
        <v>0.40219899999999997</v>
      </c>
      <c r="R17" s="138">
        <v>0.41</v>
      </c>
      <c r="S17" s="138">
        <v>0.41340700000000002</v>
      </c>
    </row>
    <row r="18" spans="1:19" s="18" customFormat="1" ht="15.6">
      <c r="A18" s="65" t="s">
        <v>32</v>
      </c>
      <c r="B18" s="344" t="s">
        <v>290</v>
      </c>
      <c r="C18" s="138">
        <v>0.42299300000000001</v>
      </c>
      <c r="D18" s="138">
        <v>0.41933399999999998</v>
      </c>
      <c r="E18" s="138">
        <v>0.42824400000000001</v>
      </c>
      <c r="F18" s="138">
        <v>0.421186</v>
      </c>
      <c r="G18" s="138">
        <v>0.41933900000000002</v>
      </c>
      <c r="H18" s="138">
        <v>0.42044900000000002</v>
      </c>
      <c r="I18" s="138">
        <v>0.43471100000000001</v>
      </c>
      <c r="J18" s="138">
        <v>0.441276</v>
      </c>
      <c r="K18" s="138">
        <v>0.42563000000000001</v>
      </c>
      <c r="L18" s="138">
        <v>0.42906499999999997</v>
      </c>
      <c r="M18" s="138">
        <v>0.44365500000000002</v>
      </c>
      <c r="N18" s="138">
        <v>0.44906299999999999</v>
      </c>
      <c r="O18" s="138">
        <v>0.44625100000000001</v>
      </c>
      <c r="P18" s="138">
        <v>0.44096200000000002</v>
      </c>
      <c r="Q18" s="322">
        <v>0.444884</v>
      </c>
      <c r="R18" s="138">
        <v>0.45</v>
      </c>
      <c r="S18" s="138">
        <v>0.457291</v>
      </c>
    </row>
    <row r="19" spans="1:19" s="18" customFormat="1" ht="15.6">
      <c r="A19" s="323" t="s">
        <v>28</v>
      </c>
      <c r="B19" s="341" t="s">
        <v>290</v>
      </c>
      <c r="C19" s="324">
        <v>0.33777000000000001</v>
      </c>
      <c r="D19" s="324">
        <v>0.30701800000000001</v>
      </c>
      <c r="E19" s="324">
        <v>0.30590299999999998</v>
      </c>
      <c r="F19" s="324">
        <v>0.298489</v>
      </c>
      <c r="G19" s="324">
        <v>0.29637000000000002</v>
      </c>
      <c r="H19" s="324">
        <v>0.29878100000000002</v>
      </c>
      <c r="I19" s="324">
        <v>0.30710300000000001</v>
      </c>
      <c r="J19" s="324">
        <v>0.30618699999999999</v>
      </c>
      <c r="K19" s="324">
        <v>0.30705399999999999</v>
      </c>
      <c r="L19" s="324">
        <v>0.31593700000000002</v>
      </c>
      <c r="M19" s="324">
        <v>0.32202199999999997</v>
      </c>
      <c r="N19" s="324">
        <v>0.31931399999999999</v>
      </c>
      <c r="O19" s="324">
        <v>0.31248999999999999</v>
      </c>
      <c r="P19" s="324">
        <v>0.310527</v>
      </c>
      <c r="Q19" s="325">
        <v>0.320662</v>
      </c>
      <c r="R19" s="324">
        <v>0.33</v>
      </c>
      <c r="S19" s="324">
        <v>0.328793</v>
      </c>
    </row>
    <row r="20" spans="1:19">
      <c r="A20" s="165" t="s">
        <v>295</v>
      </c>
      <c r="B20" s="19"/>
      <c r="C20" s="19"/>
      <c r="D20" s="19"/>
      <c r="E20" s="19"/>
      <c r="F20" s="19"/>
      <c r="G20" s="19"/>
      <c r="H20" s="19"/>
      <c r="I20" s="19"/>
      <c r="J20" s="19"/>
      <c r="K20" s="19"/>
      <c r="L20" s="19"/>
      <c r="M20" s="19"/>
      <c r="N20" s="19"/>
    </row>
  </sheetData>
  <hyperlinks>
    <hyperlink ref="A20" location="Contents!A1" display="Return to Contents Page" xr:uid="{00000000-0004-0000-1700-000000000000}"/>
  </hyperlinks>
  <pageMargins left="0.25" right="0.25" top="0.75" bottom="0.75" header="0.3" footer="0.3"/>
  <pageSetup paperSize="9" scale="72" orientation="landscape" r:id="rId1"/>
  <tableParts count="2">
    <tablePart r:id="rId2"/>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X18"/>
  <sheetViews>
    <sheetView workbookViewId="0"/>
  </sheetViews>
  <sheetFormatPr defaultColWidth="11.44140625" defaultRowHeight="14.4"/>
  <cols>
    <col min="1" max="1" width="31.88671875" customWidth="1"/>
    <col min="2" max="2" width="18" customWidth="1"/>
  </cols>
  <sheetData>
    <row r="1" spans="1:24" s="19" customFormat="1" ht="17.399999999999999">
      <c r="A1" s="392" t="s">
        <v>366</v>
      </c>
    </row>
    <row r="2" spans="1:24" s="18" customFormat="1">
      <c r="A2" s="25" t="s">
        <v>176</v>
      </c>
      <c r="B2" s="139"/>
      <c r="C2" s="139"/>
      <c r="D2" s="139"/>
      <c r="E2" s="139"/>
      <c r="F2" s="139"/>
      <c r="G2" s="139"/>
      <c r="I2" s="139"/>
      <c r="J2" s="139"/>
      <c r="K2" s="139"/>
      <c r="L2" s="139"/>
      <c r="M2" s="139"/>
      <c r="N2" s="139"/>
      <c r="O2" s="139"/>
      <c r="P2" s="139"/>
      <c r="Q2" s="139"/>
    </row>
    <row r="3" spans="1:24" s="18" customFormat="1">
      <c r="A3" s="18" t="s">
        <v>331</v>
      </c>
      <c r="B3" s="139"/>
      <c r="C3" s="139"/>
      <c r="D3" s="139"/>
      <c r="E3" s="139"/>
      <c r="F3" s="139"/>
      <c r="G3" s="139"/>
      <c r="H3" s="139"/>
      <c r="I3" s="139"/>
      <c r="J3" s="139"/>
      <c r="K3" s="139"/>
      <c r="L3" s="139"/>
      <c r="M3" s="139"/>
      <c r="N3" s="139"/>
      <c r="O3" s="139"/>
      <c r="P3" s="139"/>
      <c r="Q3" s="139"/>
    </row>
    <row r="4" spans="1:24" s="18" customFormat="1">
      <c r="A4" s="18" t="s">
        <v>186</v>
      </c>
      <c r="B4" s="139"/>
      <c r="C4" s="139"/>
      <c r="D4" s="139"/>
      <c r="E4" s="139"/>
      <c r="F4" s="139"/>
      <c r="G4" s="139"/>
      <c r="H4" s="139"/>
      <c r="I4" s="139"/>
      <c r="J4" s="139"/>
      <c r="K4" s="139"/>
      <c r="L4" s="139"/>
      <c r="M4" s="139"/>
      <c r="N4" s="139"/>
      <c r="O4" s="139"/>
      <c r="P4" s="139"/>
      <c r="Q4" s="139"/>
    </row>
    <row r="5" spans="1:24" s="18" customFormat="1">
      <c r="A5" s="18" t="s">
        <v>372</v>
      </c>
      <c r="B5" s="139"/>
      <c r="C5" s="139"/>
      <c r="D5" s="139"/>
      <c r="E5" s="139"/>
      <c r="F5" s="139"/>
      <c r="G5" s="139"/>
      <c r="H5" s="139"/>
      <c r="I5" s="139"/>
      <c r="J5" s="139"/>
      <c r="K5" s="139"/>
      <c r="L5" s="139"/>
      <c r="M5" s="139"/>
      <c r="N5" s="139"/>
      <c r="O5" s="139"/>
      <c r="P5" s="139"/>
      <c r="Q5" s="139"/>
    </row>
    <row r="6" spans="1:24" s="18" customFormat="1">
      <c r="A6" s="361" t="s">
        <v>388</v>
      </c>
      <c r="B6" s="362" t="s">
        <v>20</v>
      </c>
      <c r="C6" s="359" t="s">
        <v>278</v>
      </c>
      <c r="D6" s="326" t="s">
        <v>252</v>
      </c>
      <c r="E6" s="326" t="s">
        <v>253</v>
      </c>
      <c r="F6" s="326" t="s">
        <v>254</v>
      </c>
      <c r="G6" s="326" t="s">
        <v>255</v>
      </c>
      <c r="H6" s="326" t="s">
        <v>256</v>
      </c>
      <c r="I6" s="326" t="s">
        <v>257</v>
      </c>
      <c r="J6" s="326" t="s">
        <v>258</v>
      </c>
      <c r="K6" s="326" t="s">
        <v>259</v>
      </c>
      <c r="L6" s="326" t="s">
        <v>260</v>
      </c>
      <c r="M6" s="326" t="s">
        <v>261</v>
      </c>
      <c r="N6" s="326" t="s">
        <v>262</v>
      </c>
      <c r="O6" s="326" t="s">
        <v>263</v>
      </c>
      <c r="P6" s="326" t="s">
        <v>264</v>
      </c>
      <c r="Q6" s="326" t="s">
        <v>265</v>
      </c>
      <c r="R6" s="326" t="s">
        <v>266</v>
      </c>
      <c r="S6" s="326" t="s">
        <v>267</v>
      </c>
      <c r="T6" s="326" t="s">
        <v>166</v>
      </c>
      <c r="U6" s="326" t="s">
        <v>167</v>
      </c>
      <c r="V6" s="326" t="s">
        <v>168</v>
      </c>
      <c r="W6" s="326" t="s">
        <v>268</v>
      </c>
      <c r="X6" s="326" t="s">
        <v>269</v>
      </c>
    </row>
    <row r="7" spans="1:24" s="18" customFormat="1">
      <c r="A7" s="363" t="s">
        <v>292</v>
      </c>
      <c r="B7" s="364" t="s">
        <v>291</v>
      </c>
      <c r="C7" s="360">
        <v>11.081228414552101</v>
      </c>
      <c r="D7" s="346">
        <v>10.811244768232475</v>
      </c>
      <c r="E7" s="346">
        <v>10.672648160700566</v>
      </c>
      <c r="F7" s="346">
        <v>10.606373428477831</v>
      </c>
      <c r="G7" s="346">
        <v>10.452553086352969</v>
      </c>
      <c r="H7" s="346">
        <v>10.344105643897207</v>
      </c>
      <c r="I7" s="346">
        <v>10.368758214474571</v>
      </c>
      <c r="J7" s="346">
        <v>10.460358279703904</v>
      </c>
      <c r="K7" s="346">
        <v>10.571766705770253</v>
      </c>
      <c r="L7" s="346">
        <v>10.563159818069982</v>
      </c>
      <c r="M7" s="347">
        <v>10.589567882576608</v>
      </c>
      <c r="N7" s="347">
        <v>10.578310057523789</v>
      </c>
      <c r="O7" s="347">
        <v>10.627523162976656</v>
      </c>
      <c r="P7" s="347">
        <v>10.728193866171859</v>
      </c>
      <c r="Q7" s="347">
        <v>10.733731965578874</v>
      </c>
      <c r="R7" s="347">
        <v>10.692433358403823</v>
      </c>
      <c r="S7" s="347">
        <v>10.604280285459192</v>
      </c>
      <c r="T7" s="347">
        <v>10.721143282199023</v>
      </c>
      <c r="U7" s="346">
        <v>10.76</v>
      </c>
      <c r="V7" s="348">
        <v>10.67</v>
      </c>
      <c r="W7" s="348">
        <v>10.7</v>
      </c>
      <c r="X7" s="327">
        <v>10.72</v>
      </c>
    </row>
    <row r="8" spans="1:24" s="19" customFormat="1">
      <c r="A8" s="397" t="s">
        <v>78</v>
      </c>
      <c r="B8" s="398"/>
      <c r="C8" s="399"/>
      <c r="D8" s="399"/>
      <c r="E8" s="399"/>
      <c r="F8" s="399"/>
      <c r="G8" s="399"/>
      <c r="H8" s="399"/>
      <c r="I8" s="399"/>
      <c r="J8" s="399"/>
      <c r="K8" s="399"/>
      <c r="L8" s="400"/>
      <c r="M8" s="401"/>
      <c r="N8" s="401"/>
      <c r="O8" s="401"/>
      <c r="P8" s="401"/>
      <c r="Q8" s="401"/>
      <c r="R8" s="402"/>
      <c r="S8" s="402"/>
      <c r="T8" s="402"/>
      <c r="U8" s="399"/>
      <c r="V8" s="400"/>
      <c r="W8" s="400"/>
      <c r="X8" s="403"/>
    </row>
    <row r="9" spans="1:24">
      <c r="A9" s="19" t="s">
        <v>217</v>
      </c>
    </row>
    <row r="10" spans="1:24">
      <c r="A10" s="165" t="s">
        <v>295</v>
      </c>
    </row>
    <row r="16" spans="1:24">
      <c r="H16" s="41"/>
    </row>
    <row r="17" spans="8:8">
      <c r="H17" s="41"/>
    </row>
    <row r="18" spans="8:8">
      <c r="H18" s="41"/>
    </row>
  </sheetData>
  <hyperlinks>
    <hyperlink ref="A10" location="Contents!A1" display="Return to Contents Page" xr:uid="{00000000-0004-0000-1800-000000000000}"/>
  </hyperlinks>
  <pageMargins left="0.25" right="0.25" top="0.75" bottom="0.75" header="0.3" footer="0.3"/>
  <pageSetup paperSize="9" scale="83" orientation="landscape"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pageSetUpPr fitToPage="1"/>
  </sheetPr>
  <dimension ref="A1:AG14"/>
  <sheetViews>
    <sheetView workbookViewId="0"/>
  </sheetViews>
  <sheetFormatPr defaultColWidth="11.44140625" defaultRowHeight="14.4"/>
  <cols>
    <col min="1" max="1" width="32.109375" customWidth="1"/>
    <col min="2" max="2" width="16.33203125" customWidth="1"/>
    <col min="3" max="14" width="12.44140625" customWidth="1"/>
  </cols>
  <sheetData>
    <row r="1" spans="1:33" s="19" customFormat="1" ht="17.399999999999999">
      <c r="A1" s="392" t="s">
        <v>367</v>
      </c>
    </row>
    <row r="2" spans="1:33" s="18" customFormat="1">
      <c r="A2" s="18" t="s">
        <v>302</v>
      </c>
    </row>
    <row r="3" spans="1:33" s="18" customFormat="1">
      <c r="A3" s="18" t="s">
        <v>331</v>
      </c>
    </row>
    <row r="4" spans="1:33" s="18" customFormat="1">
      <c r="A4" s="151" t="s">
        <v>186</v>
      </c>
    </row>
    <row r="5" spans="1:33" s="18" customFormat="1">
      <c r="A5" s="165" t="s">
        <v>301</v>
      </c>
    </row>
    <row r="6" spans="1:33" s="18" customFormat="1">
      <c r="A6" s="165" t="s">
        <v>306</v>
      </c>
    </row>
    <row r="7" spans="1:33" s="18" customFormat="1" ht="15.6">
      <c r="A7" s="358" t="s">
        <v>388</v>
      </c>
      <c r="B7" s="343" t="s">
        <v>20</v>
      </c>
      <c r="C7" s="352" t="s">
        <v>271</v>
      </c>
      <c r="D7" s="218" t="s">
        <v>272</v>
      </c>
      <c r="E7" s="218" t="s">
        <v>273</v>
      </c>
      <c r="F7" s="218" t="s">
        <v>274</v>
      </c>
      <c r="G7" s="218" t="s">
        <v>275</v>
      </c>
      <c r="H7" s="218" t="s">
        <v>276</v>
      </c>
      <c r="I7" s="218" t="s">
        <v>277</v>
      </c>
      <c r="J7" s="218" t="s">
        <v>278</v>
      </c>
      <c r="K7" s="218" t="s">
        <v>252</v>
      </c>
      <c r="L7" s="218" t="s">
        <v>253</v>
      </c>
      <c r="M7" s="218" t="s">
        <v>254</v>
      </c>
      <c r="N7" s="218" t="s">
        <v>255</v>
      </c>
      <c r="O7" s="218" t="s">
        <v>256</v>
      </c>
      <c r="P7" s="218" t="s">
        <v>257</v>
      </c>
      <c r="Q7" s="218" t="s">
        <v>258</v>
      </c>
      <c r="R7" s="218" t="s">
        <v>259</v>
      </c>
      <c r="S7" s="218" t="s">
        <v>260</v>
      </c>
      <c r="T7" s="218" t="s">
        <v>261</v>
      </c>
      <c r="U7" s="218" t="s">
        <v>262</v>
      </c>
      <c r="V7" s="218" t="s">
        <v>263</v>
      </c>
      <c r="W7" s="218" t="s">
        <v>264</v>
      </c>
      <c r="X7" s="218" t="s">
        <v>265</v>
      </c>
      <c r="Y7" s="218" t="s">
        <v>266</v>
      </c>
      <c r="Z7" s="218" t="s">
        <v>267</v>
      </c>
      <c r="AA7" s="218" t="s">
        <v>166</v>
      </c>
      <c r="AB7" s="218" t="s">
        <v>167</v>
      </c>
      <c r="AC7" s="225" t="s">
        <v>168</v>
      </c>
      <c r="AD7" s="225" t="s">
        <v>268</v>
      </c>
      <c r="AE7" s="226" t="s">
        <v>269</v>
      </c>
      <c r="AF7" s="226" t="s">
        <v>270</v>
      </c>
      <c r="AG7" s="226" t="s">
        <v>279</v>
      </c>
    </row>
    <row r="8" spans="1:33" s="18" customFormat="1" ht="18">
      <c r="A8" s="356" t="s">
        <v>131</v>
      </c>
      <c r="B8" s="357" t="s">
        <v>149</v>
      </c>
      <c r="C8" s="353">
        <v>1812.4800553282471</v>
      </c>
      <c r="D8" s="87"/>
      <c r="E8" s="87"/>
      <c r="F8" s="87"/>
      <c r="G8" s="87"/>
      <c r="H8" s="123">
        <v>1985.0223030195671</v>
      </c>
      <c r="I8" s="87"/>
      <c r="J8" s="87"/>
      <c r="K8" s="123">
        <v>2066.7608044807521</v>
      </c>
      <c r="L8" s="123">
        <v>2064.8250583978388</v>
      </c>
      <c r="M8" s="123">
        <v>2064.9824934855496</v>
      </c>
      <c r="N8" s="123">
        <v>2053.6828645333262</v>
      </c>
      <c r="O8" s="123">
        <v>2044.6560378321922</v>
      </c>
      <c r="P8" s="123">
        <v>2023.3424286430968</v>
      </c>
      <c r="Q8" s="123">
        <v>2002.5103959460087</v>
      </c>
      <c r="R8" s="123">
        <v>1963.5848331355255</v>
      </c>
      <c r="S8" s="123">
        <v>1927.5299644262147</v>
      </c>
      <c r="T8" s="123">
        <v>1890.7645437404908</v>
      </c>
      <c r="U8" s="123">
        <v>1772.7620654658585</v>
      </c>
      <c r="V8" s="123">
        <v>1569.9619378865009</v>
      </c>
      <c r="W8" s="123">
        <v>1275.1428082509651</v>
      </c>
      <c r="X8" s="123">
        <v>1221.732809827982</v>
      </c>
      <c r="Y8" s="123">
        <v>1139.1314656205595</v>
      </c>
      <c r="Z8" s="123">
        <v>1031.289015528552</v>
      </c>
      <c r="AA8" s="123">
        <v>695.44004023915716</v>
      </c>
      <c r="AB8" s="123">
        <v>792.18886029887119</v>
      </c>
      <c r="AC8" s="123">
        <v>755.75996779821673</v>
      </c>
      <c r="AD8" s="123">
        <v>676.97490049580904</v>
      </c>
      <c r="AE8" s="232">
        <v>745.4439209155056</v>
      </c>
      <c r="AF8" s="232">
        <v>736.47559368641726</v>
      </c>
      <c r="AG8" s="232">
        <v>723.45475614198926</v>
      </c>
    </row>
    <row r="9" spans="1:33" s="18" customFormat="1" ht="15.6">
      <c r="A9" s="356" t="s">
        <v>132</v>
      </c>
      <c r="B9" s="84" t="s">
        <v>73</v>
      </c>
      <c r="C9" s="354">
        <v>1595595</v>
      </c>
      <c r="D9" s="70">
        <v>1607295</v>
      </c>
      <c r="E9" s="70">
        <v>1623263</v>
      </c>
      <c r="F9" s="70">
        <v>1635552</v>
      </c>
      <c r="G9" s="70">
        <v>1643707</v>
      </c>
      <c r="H9" s="70">
        <v>1649131</v>
      </c>
      <c r="I9" s="70">
        <v>1661751</v>
      </c>
      <c r="J9" s="70">
        <v>1671261</v>
      </c>
      <c r="K9" s="70">
        <v>1677769</v>
      </c>
      <c r="L9" s="70">
        <v>1679006</v>
      </c>
      <c r="M9" s="70">
        <v>1682944</v>
      </c>
      <c r="N9" s="70">
        <v>1688838</v>
      </c>
      <c r="O9" s="70">
        <v>1697534</v>
      </c>
      <c r="P9" s="70">
        <v>1704924</v>
      </c>
      <c r="Q9" s="70">
        <v>1714042</v>
      </c>
      <c r="R9" s="70">
        <v>1727733</v>
      </c>
      <c r="S9" s="70">
        <v>1743113</v>
      </c>
      <c r="T9" s="70">
        <v>1761683</v>
      </c>
      <c r="U9" s="70">
        <v>1779152</v>
      </c>
      <c r="V9" s="70">
        <v>1793333</v>
      </c>
      <c r="W9" s="70">
        <v>1804833</v>
      </c>
      <c r="X9" s="70">
        <v>1814318</v>
      </c>
      <c r="Y9" s="70">
        <v>1823634</v>
      </c>
      <c r="Z9" s="70">
        <v>1829725</v>
      </c>
      <c r="AA9" s="70">
        <v>1840498</v>
      </c>
      <c r="AB9" s="70">
        <v>1851621</v>
      </c>
      <c r="AC9" s="71">
        <v>1862137</v>
      </c>
      <c r="AD9" s="71">
        <v>1870834</v>
      </c>
      <c r="AE9" s="223">
        <v>1881641</v>
      </c>
      <c r="AF9" s="223">
        <v>1893667</v>
      </c>
      <c r="AG9" s="71">
        <v>1895510</v>
      </c>
    </row>
    <row r="10" spans="1:33" s="18" customFormat="1" ht="18">
      <c r="A10" s="358" t="s">
        <v>21</v>
      </c>
      <c r="B10" s="350" t="s">
        <v>175</v>
      </c>
      <c r="C10" s="355">
        <f>(C8*1000000)/C9</f>
        <v>1135.9273846610495</v>
      </c>
      <c r="D10" s="355"/>
      <c r="E10" s="355"/>
      <c r="F10" s="355"/>
      <c r="G10" s="355"/>
      <c r="H10" s="355">
        <f t="shared" ref="H10:AG10" si="0">(H8*1000000)/H9</f>
        <v>1203.6777569638598</v>
      </c>
      <c r="I10" s="355"/>
      <c r="J10" s="355"/>
      <c r="K10" s="355">
        <f t="shared" si="0"/>
        <v>1231.8506328825672</v>
      </c>
      <c r="L10" s="355">
        <f t="shared" si="0"/>
        <v>1229.7901606056435</v>
      </c>
      <c r="M10" s="355">
        <f t="shared" si="0"/>
        <v>1227.0060640672236</v>
      </c>
      <c r="N10" s="355">
        <f t="shared" si="0"/>
        <v>1216.0330739439344</v>
      </c>
      <c r="O10" s="355">
        <f t="shared" si="0"/>
        <v>1204.486059090535</v>
      </c>
      <c r="P10" s="355">
        <f t="shared" si="0"/>
        <v>1186.764001587811</v>
      </c>
      <c r="Q10" s="355">
        <f t="shared" si="0"/>
        <v>1168.2971572143556</v>
      </c>
      <c r="R10" s="355">
        <f t="shared" si="0"/>
        <v>1136.5094219624939</v>
      </c>
      <c r="S10" s="355">
        <f t="shared" si="0"/>
        <v>1105.7974809586153</v>
      </c>
      <c r="T10" s="355">
        <f t="shared" si="0"/>
        <v>1073.27172013381</v>
      </c>
      <c r="U10" s="355">
        <f t="shared" si="0"/>
        <v>996.40843810189267</v>
      </c>
      <c r="V10" s="355">
        <f t="shared" si="0"/>
        <v>875.44362250987456</v>
      </c>
      <c r="W10" s="355">
        <f t="shared" si="0"/>
        <v>706.51567665870755</v>
      </c>
      <c r="X10" s="355">
        <f t="shared" si="0"/>
        <v>673.38405385824422</v>
      </c>
      <c r="Y10" s="355">
        <f t="shared" si="0"/>
        <v>624.6491706233594</v>
      </c>
      <c r="Z10" s="355">
        <f t="shared" si="0"/>
        <v>563.63060871363291</v>
      </c>
      <c r="AA10" s="355">
        <f t="shared" si="0"/>
        <v>377.85427652687326</v>
      </c>
      <c r="AB10" s="355">
        <f t="shared" si="0"/>
        <v>427.83531851219618</v>
      </c>
      <c r="AC10" s="355">
        <f t="shared" si="0"/>
        <v>405.85626503217361</v>
      </c>
      <c r="AD10" s="355">
        <f t="shared" si="0"/>
        <v>361.857278890489</v>
      </c>
      <c r="AE10" s="355">
        <f t="shared" si="0"/>
        <v>396.1669207439175</v>
      </c>
      <c r="AF10" s="355">
        <f t="shared" si="0"/>
        <v>388.91504878440469</v>
      </c>
      <c r="AG10" s="355">
        <f t="shared" si="0"/>
        <v>381.66760193403843</v>
      </c>
    </row>
    <row r="11" spans="1:33" s="19" customFormat="1">
      <c r="A11" s="151" t="s">
        <v>187</v>
      </c>
      <c r="B11" s="151"/>
      <c r="C11" s="151"/>
      <c r="D11" s="151"/>
      <c r="E11" s="151"/>
      <c r="F11" s="151"/>
      <c r="G11" s="151"/>
      <c r="H11" s="151"/>
      <c r="I11" s="151"/>
    </row>
    <row r="12" spans="1:33">
      <c r="A12" s="26" t="s">
        <v>146</v>
      </c>
    </row>
    <row r="13" spans="1:33">
      <c r="A13" s="165" t="s">
        <v>295</v>
      </c>
    </row>
    <row r="14" spans="1:33">
      <c r="C14" s="45"/>
      <c r="D14" s="45"/>
      <c r="E14" s="45"/>
      <c r="F14" s="45"/>
      <c r="G14" s="45"/>
      <c r="H14" s="45"/>
      <c r="I14" s="45"/>
      <c r="J14" s="45"/>
      <c r="K14" s="45"/>
      <c r="L14" s="45"/>
      <c r="M14" s="45"/>
      <c r="N14" s="45"/>
    </row>
  </sheetData>
  <hyperlinks>
    <hyperlink ref="A13" location="Contents!A1" display="Return to Contents Page" xr:uid="{00000000-0004-0000-1900-000000000000}"/>
    <hyperlink ref="A5" r:id="rId1" display="Greenhouse Gas Inventories for England, Scotland, Wales and Northern Ireland: 1990-2019 " xr:uid="{00000000-0004-0000-1900-000001000000}"/>
    <hyperlink ref="A6" r:id="rId2" xr:uid="{00000000-0004-0000-1900-000002000000}"/>
  </hyperlinks>
  <pageMargins left="0.25" right="0.25" top="0.75" bottom="0.75" header="0.3" footer="0.3"/>
  <pageSetup paperSize="9" scale="49" orientation="landscape" r:id="rId3"/>
  <tableParts count="1">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12"/>
  <sheetViews>
    <sheetView workbookViewId="0"/>
  </sheetViews>
  <sheetFormatPr defaultColWidth="11.44140625" defaultRowHeight="14.4"/>
  <cols>
    <col min="1" max="1" width="53.109375" customWidth="1"/>
    <col min="13" max="13" width="11.5546875" customWidth="1"/>
  </cols>
  <sheetData>
    <row r="1" spans="1:17" s="19" customFormat="1" ht="17.399999999999999">
      <c r="A1" s="392" t="s">
        <v>368</v>
      </c>
    </row>
    <row r="2" spans="1:17" s="18" customFormat="1">
      <c r="A2" s="18" t="s">
        <v>317</v>
      </c>
    </row>
    <row r="3" spans="1:17" s="18" customFormat="1">
      <c r="A3" s="18" t="s">
        <v>331</v>
      </c>
    </row>
    <row r="4" spans="1:17" s="18" customFormat="1">
      <c r="A4" s="18" t="s">
        <v>0</v>
      </c>
    </row>
    <row r="5" spans="1:17" s="18" customFormat="1">
      <c r="A5" s="165" t="s">
        <v>218</v>
      </c>
    </row>
    <row r="6" spans="1:17" s="18" customFormat="1" ht="15.6">
      <c r="A6" s="358" t="s">
        <v>388</v>
      </c>
      <c r="B6" s="350" t="s">
        <v>20</v>
      </c>
      <c r="C6" s="340" t="s">
        <v>14</v>
      </c>
      <c r="D6" s="225" t="s">
        <v>15</v>
      </c>
      <c r="E6" s="225" t="s">
        <v>16</v>
      </c>
      <c r="F6" s="225" t="s">
        <v>17</v>
      </c>
      <c r="G6" s="225" t="s">
        <v>7</v>
      </c>
      <c r="H6" s="225" t="s">
        <v>8</v>
      </c>
      <c r="I6" s="225" t="s">
        <v>9</v>
      </c>
      <c r="J6" s="225" t="s">
        <v>18</v>
      </c>
      <c r="K6" s="225" t="s">
        <v>59</v>
      </c>
      <c r="L6" s="225" t="s">
        <v>137</v>
      </c>
      <c r="M6" s="225" t="s">
        <v>140</v>
      </c>
      <c r="N6" s="225" t="s">
        <v>151</v>
      </c>
      <c r="O6" s="225" t="s">
        <v>158</v>
      </c>
      <c r="P6" s="226" t="s">
        <v>182</v>
      </c>
      <c r="Q6" s="225" t="s">
        <v>193</v>
      </c>
    </row>
    <row r="7" spans="1:17" s="18" customFormat="1" ht="15.6">
      <c r="A7" s="351" t="s">
        <v>22</v>
      </c>
      <c r="B7" s="97" t="s">
        <v>23</v>
      </c>
      <c r="C7" s="349">
        <v>1064090.25</v>
      </c>
      <c r="D7" s="87">
        <v>1061107.5729999999</v>
      </c>
      <c r="E7" s="87">
        <v>1017215.0880000001</v>
      </c>
      <c r="F7" s="87">
        <v>1004020.2129999999</v>
      </c>
      <c r="G7" s="87">
        <v>985175.85100000002</v>
      </c>
      <c r="H7" s="87">
        <v>949491.34299999999</v>
      </c>
      <c r="I7" s="87">
        <v>913546.27499999991</v>
      </c>
      <c r="J7" s="87">
        <v>924412.21600000001</v>
      </c>
      <c r="K7" s="87">
        <v>951422.66400000011</v>
      </c>
      <c r="L7" s="87">
        <v>969156.95500000007</v>
      </c>
      <c r="M7" s="140">
        <v>985993.77200000011</v>
      </c>
      <c r="N7" s="140">
        <v>977817.19200000004</v>
      </c>
      <c r="O7" s="140">
        <v>990233.08100000001</v>
      </c>
      <c r="P7" s="328">
        <v>998985</v>
      </c>
      <c r="Q7" s="328">
        <v>1031169.1949999999</v>
      </c>
    </row>
    <row r="8" spans="1:17" s="18" customFormat="1" ht="15.6">
      <c r="A8" s="351" t="s">
        <v>24</v>
      </c>
      <c r="B8" s="97" t="s">
        <v>23</v>
      </c>
      <c r="C8" s="349">
        <v>271730.48699999996</v>
      </c>
      <c r="D8" s="87">
        <v>306241.78200000001</v>
      </c>
      <c r="E8" s="87">
        <v>321457.30799999996</v>
      </c>
      <c r="F8" s="87">
        <v>332391.92099999997</v>
      </c>
      <c r="G8" s="87">
        <v>349928.65600000002</v>
      </c>
      <c r="H8" s="87">
        <v>364320.22499999998</v>
      </c>
      <c r="I8" s="87">
        <v>353961.37099999998</v>
      </c>
      <c r="J8" s="87">
        <v>375682.59400000004</v>
      </c>
      <c r="K8" s="87">
        <v>392961.78399999999</v>
      </c>
      <c r="L8" s="87">
        <v>404732.09600000002</v>
      </c>
      <c r="M8" s="140">
        <v>432846.56400000001</v>
      </c>
      <c r="N8" s="140">
        <v>464287.04800000007</v>
      </c>
      <c r="O8" s="140">
        <v>491519.72600000002</v>
      </c>
      <c r="P8" s="328">
        <v>509427</v>
      </c>
      <c r="Q8" s="328">
        <v>513221.04300000001</v>
      </c>
    </row>
    <row r="9" spans="1:17" s="18" customFormat="1" ht="15.6">
      <c r="A9" s="351" t="s">
        <v>74</v>
      </c>
      <c r="B9" s="97" t="s">
        <v>23</v>
      </c>
      <c r="C9" s="349">
        <v>1.3959999999999999</v>
      </c>
      <c r="D9" s="87">
        <v>0.54700000000000004</v>
      </c>
      <c r="E9" s="87">
        <v>0</v>
      </c>
      <c r="F9" s="87">
        <v>4051.6760000000004</v>
      </c>
      <c r="G9" s="87">
        <v>14074.762000000002</v>
      </c>
      <c r="H9" s="87">
        <v>27589.797000000002</v>
      </c>
      <c r="I9" s="87">
        <v>63043.096999999994</v>
      </c>
      <c r="J9" s="87">
        <v>93381.537000000011</v>
      </c>
      <c r="K9" s="87">
        <v>141835.34699999995</v>
      </c>
      <c r="L9" s="87">
        <v>170912.90699999998</v>
      </c>
      <c r="M9" s="123">
        <v>182033.96599999999</v>
      </c>
      <c r="N9" s="123">
        <v>179898.55</v>
      </c>
      <c r="O9" s="123">
        <v>192537.05200000003</v>
      </c>
      <c r="P9" s="232">
        <v>220978</v>
      </c>
      <c r="Q9" s="232">
        <v>253180.11200000002</v>
      </c>
    </row>
    <row r="10" spans="1:17" s="18" customFormat="1" ht="15.6">
      <c r="A10" s="351" t="s">
        <v>25</v>
      </c>
      <c r="B10" s="97" t="s">
        <v>23</v>
      </c>
      <c r="C10" s="349">
        <v>786951.27800000005</v>
      </c>
      <c r="D10" s="329">
        <v>749228.42799999996</v>
      </c>
      <c r="E10" s="329">
        <v>694904.00399999996</v>
      </c>
      <c r="F10" s="329">
        <v>663697.28199999989</v>
      </c>
      <c r="G10" s="329">
        <v>618531.06700000004</v>
      </c>
      <c r="H10" s="329">
        <v>551471.85400000005</v>
      </c>
      <c r="I10" s="329">
        <v>489437.27399999998</v>
      </c>
      <c r="J10" s="329">
        <v>448990.005</v>
      </c>
      <c r="K10" s="329">
        <v>412754.68200000003</v>
      </c>
      <c r="L10" s="329">
        <v>390256.027</v>
      </c>
      <c r="M10" s="330">
        <v>367483.57199999999</v>
      </c>
      <c r="N10" s="330">
        <v>319211.66999999993</v>
      </c>
      <c r="O10" s="330">
        <v>285905</v>
      </c>
      <c r="P10" s="331">
        <v>240220</v>
      </c>
      <c r="Q10" s="331">
        <v>234956.11</v>
      </c>
    </row>
    <row r="11" spans="1:17">
      <c r="A11" s="165" t="s">
        <v>295</v>
      </c>
    </row>
    <row r="12" spans="1:17">
      <c r="D12" s="19"/>
      <c r="E12" s="19"/>
      <c r="F12" s="19"/>
      <c r="G12" s="19"/>
      <c r="H12" s="19"/>
      <c r="I12" s="19"/>
      <c r="J12" s="19"/>
      <c r="K12" s="19"/>
      <c r="L12" s="19"/>
      <c r="M12" s="19"/>
    </row>
  </sheetData>
  <hyperlinks>
    <hyperlink ref="A5" r:id="rId1" xr:uid="{00000000-0004-0000-1A00-000000000000}"/>
    <hyperlink ref="A11" location="Contents!A1" display="Return to Contents Page" xr:uid="{00000000-0004-0000-1A00-000001000000}"/>
  </hyperlinks>
  <pageMargins left="0.25" right="0.25" top="0.75" bottom="0.75" header="0.3" footer="0.3"/>
  <pageSetup paperSize="9" scale="65"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Z16"/>
  <sheetViews>
    <sheetView workbookViewId="0"/>
  </sheetViews>
  <sheetFormatPr defaultColWidth="11.44140625" defaultRowHeight="14.4"/>
  <cols>
    <col min="1" max="1" width="31.21875" style="18" customWidth="1"/>
    <col min="2" max="2" width="14.21875" style="18" customWidth="1"/>
    <col min="3" max="22" width="11.44140625" style="18" customWidth="1"/>
    <col min="23" max="16384" width="11.44140625" style="18"/>
  </cols>
  <sheetData>
    <row r="1" spans="1:26" ht="17.399999999999999">
      <c r="A1" s="391" t="s">
        <v>330</v>
      </c>
    </row>
    <row r="2" spans="1:26">
      <c r="A2" s="18" t="s">
        <v>300</v>
      </c>
    </row>
    <row r="3" spans="1:26">
      <c r="A3" s="18" t="s">
        <v>331</v>
      </c>
    </row>
    <row r="4" spans="1:26">
      <c r="A4" s="18" t="s">
        <v>371</v>
      </c>
    </row>
    <row r="5" spans="1:26">
      <c r="A5" s="165" t="s">
        <v>301</v>
      </c>
    </row>
    <row r="6" spans="1:26">
      <c r="A6" s="165" t="s">
        <v>185</v>
      </c>
    </row>
    <row r="7" spans="1:26" ht="15.6">
      <c r="A7" s="217" t="s">
        <v>388</v>
      </c>
      <c r="B7" s="217" t="s">
        <v>20</v>
      </c>
      <c r="C7" s="218" t="s">
        <v>252</v>
      </c>
      <c r="D7" s="218" t="s">
        <v>253</v>
      </c>
      <c r="E7" s="218" t="s">
        <v>254</v>
      </c>
      <c r="F7" s="218" t="s">
        <v>255</v>
      </c>
      <c r="G7" s="218" t="s">
        <v>256</v>
      </c>
      <c r="H7" s="218" t="s">
        <v>257</v>
      </c>
      <c r="I7" s="218" t="s">
        <v>258</v>
      </c>
      <c r="J7" s="218" t="s">
        <v>259</v>
      </c>
      <c r="K7" s="218" t="s">
        <v>260</v>
      </c>
      <c r="L7" s="218" t="s">
        <v>261</v>
      </c>
      <c r="M7" s="218" t="s">
        <v>262</v>
      </c>
      <c r="N7" s="218" t="s">
        <v>263</v>
      </c>
      <c r="O7" s="218" t="s">
        <v>264</v>
      </c>
      <c r="P7" s="218" t="s">
        <v>265</v>
      </c>
      <c r="Q7" s="218" t="s">
        <v>266</v>
      </c>
      <c r="R7" s="218" t="s">
        <v>267</v>
      </c>
      <c r="S7" s="218" t="s">
        <v>166</v>
      </c>
      <c r="T7" s="218" t="s">
        <v>167</v>
      </c>
      <c r="U7" s="218" t="s">
        <v>168</v>
      </c>
      <c r="V7" s="218" t="s">
        <v>268</v>
      </c>
      <c r="W7" s="218" t="s">
        <v>269</v>
      </c>
      <c r="X7" s="219" t="s">
        <v>270</v>
      </c>
      <c r="Y7" s="219" t="s">
        <v>279</v>
      </c>
    </row>
    <row r="8" spans="1:26" ht="18">
      <c r="A8" s="63" t="s">
        <v>134</v>
      </c>
      <c r="B8" s="63" t="s">
        <v>149</v>
      </c>
      <c r="C8" s="60">
        <v>27412.493248820672</v>
      </c>
      <c r="D8" s="60">
        <v>27964.600705398807</v>
      </c>
      <c r="E8" s="60">
        <v>27658.383036256382</v>
      </c>
      <c r="F8" s="60">
        <v>27979.196049012891</v>
      </c>
      <c r="G8" s="60">
        <v>25484.057738170402</v>
      </c>
      <c r="H8" s="60">
        <v>25664.959908546771</v>
      </c>
      <c r="I8" s="60">
        <v>25503.971376569978</v>
      </c>
      <c r="J8" s="60">
        <v>26674.707521172139</v>
      </c>
      <c r="K8" s="60">
        <v>26836.284338438432</v>
      </c>
      <c r="L8" s="60">
        <v>25609.594702683378</v>
      </c>
      <c r="M8" s="60">
        <v>25183.952430719408</v>
      </c>
      <c r="N8" s="60">
        <v>23434.271047090871</v>
      </c>
      <c r="O8" s="60">
        <v>24116.693822179528</v>
      </c>
      <c r="P8" s="60">
        <v>22914.249620008093</v>
      </c>
      <c r="Q8" s="60">
        <v>23115.309505046265</v>
      </c>
      <c r="R8" s="60">
        <v>23382.112052529556</v>
      </c>
      <c r="S8" s="60">
        <v>22657.623582156026</v>
      </c>
      <c r="T8" s="60">
        <v>23058.683886157414</v>
      </c>
      <c r="U8" s="60">
        <v>23485.689137621561</v>
      </c>
      <c r="V8" s="60">
        <v>22668.746299775001</v>
      </c>
      <c r="W8" s="60">
        <v>22376.964527270753</v>
      </c>
      <c r="X8" s="216">
        <v>21818.09332625051</v>
      </c>
      <c r="Y8" s="216">
        <v>20902.770869898763</v>
      </c>
      <c r="Z8"/>
    </row>
    <row r="9" spans="1:26" ht="15.6">
      <c r="A9" s="66" t="s">
        <v>136</v>
      </c>
      <c r="B9" s="66" t="s">
        <v>27</v>
      </c>
      <c r="C9" s="61">
        <v>19796</v>
      </c>
      <c r="D9" s="61">
        <v>20960</v>
      </c>
      <c r="E9" s="61">
        <v>22501</v>
      </c>
      <c r="F9" s="61">
        <v>23337</v>
      </c>
      <c r="G9" s="61">
        <v>24234</v>
      </c>
      <c r="H9" s="61">
        <v>26226</v>
      </c>
      <c r="I9" s="61">
        <v>27444</v>
      </c>
      <c r="J9" s="61">
        <v>28977</v>
      </c>
      <c r="K9" s="61">
        <v>30909</v>
      </c>
      <c r="L9" s="61">
        <v>31933</v>
      </c>
      <c r="M9" s="61">
        <v>32303</v>
      </c>
      <c r="N9" s="61">
        <v>31924</v>
      </c>
      <c r="O9" s="61">
        <v>31475</v>
      </c>
      <c r="P9" s="61">
        <v>32099</v>
      </c>
      <c r="Q9" s="61">
        <v>33440</v>
      </c>
      <c r="R9" s="61">
        <v>34370</v>
      </c>
      <c r="S9" s="61">
        <v>35621</v>
      </c>
      <c r="T9" s="61">
        <v>37004</v>
      </c>
      <c r="U9" s="61">
        <v>39067</v>
      </c>
      <c r="V9" s="61">
        <v>40587</v>
      </c>
      <c r="W9" s="60">
        <v>42002</v>
      </c>
      <c r="X9" s="216">
        <v>44011</v>
      </c>
      <c r="Y9" s="216">
        <v>43664</v>
      </c>
      <c r="Z9"/>
    </row>
    <row r="10" spans="1:26" ht="18">
      <c r="A10" s="220" t="s">
        <v>133</v>
      </c>
      <c r="B10" s="220" t="s">
        <v>171</v>
      </c>
      <c r="C10" s="221">
        <f>C8/C9</f>
        <v>1.3847491032946389</v>
      </c>
      <c r="D10" s="221">
        <f t="shared" ref="D10:Y10" si="0">D8/D9</f>
        <v>1.3341889649522332</v>
      </c>
      <c r="E10" s="221">
        <f t="shared" si="0"/>
        <v>1.2292068368630897</v>
      </c>
      <c r="F10" s="221">
        <f t="shared" si="0"/>
        <v>1.1989200003862062</v>
      </c>
      <c r="G10" s="221">
        <f t="shared" si="0"/>
        <v>1.051582806724866</v>
      </c>
      <c r="H10" s="221">
        <f t="shared" si="0"/>
        <v>0.97860748526449981</v>
      </c>
      <c r="I10" s="221">
        <f t="shared" si="0"/>
        <v>0.92930955314713515</v>
      </c>
      <c r="J10" s="221">
        <f t="shared" si="0"/>
        <v>0.9205475901981619</v>
      </c>
      <c r="K10" s="221">
        <f t="shared" si="0"/>
        <v>0.86823528222972057</v>
      </c>
      <c r="L10" s="221">
        <f t="shared" si="0"/>
        <v>0.8019789779439257</v>
      </c>
      <c r="M10" s="221">
        <f t="shared" si="0"/>
        <v>0.77961651954058164</v>
      </c>
      <c r="N10" s="221">
        <f t="shared" si="0"/>
        <v>0.73406437310772055</v>
      </c>
      <c r="O10" s="221">
        <f t="shared" si="0"/>
        <v>0.76621743676503662</v>
      </c>
      <c r="P10" s="221">
        <f t="shared" si="0"/>
        <v>0.71386179071024314</v>
      </c>
      <c r="Q10" s="221">
        <f t="shared" si="0"/>
        <v>0.6912472938111921</v>
      </c>
      <c r="R10" s="221">
        <f t="shared" si="0"/>
        <v>0.68030584965171825</v>
      </c>
      <c r="S10" s="221">
        <f t="shared" si="0"/>
        <v>0.63607488790758338</v>
      </c>
      <c r="T10" s="221">
        <f t="shared" si="0"/>
        <v>0.62314030607927284</v>
      </c>
      <c r="U10" s="221">
        <f t="shared" si="0"/>
        <v>0.60116438778563908</v>
      </c>
      <c r="V10" s="221">
        <f t="shared" si="0"/>
        <v>0.55852234212370955</v>
      </c>
      <c r="W10" s="221">
        <f t="shared" si="0"/>
        <v>0.53275950019691332</v>
      </c>
      <c r="X10" s="221">
        <f t="shared" si="0"/>
        <v>0.4957418219592945</v>
      </c>
      <c r="Y10" s="221">
        <f t="shared" si="0"/>
        <v>0.47871864396067154</v>
      </c>
      <c r="Z10"/>
    </row>
    <row r="11" spans="1:26">
      <c r="A11" s="18" t="s">
        <v>78</v>
      </c>
    </row>
    <row r="12" spans="1:26">
      <c r="A12" s="18" t="s">
        <v>169</v>
      </c>
    </row>
    <row r="13" spans="1:26">
      <c r="A13" s="34" t="s">
        <v>146</v>
      </c>
    </row>
    <row r="14" spans="1:26">
      <c r="A14" s="165" t="s">
        <v>295</v>
      </c>
      <c r="B14"/>
      <c r="C14"/>
      <c r="D14"/>
      <c r="E14"/>
      <c r="F14"/>
      <c r="G14"/>
      <c r="H14"/>
      <c r="I14"/>
      <c r="J14"/>
      <c r="K14"/>
      <c r="L14"/>
      <c r="M14"/>
      <c r="N14"/>
      <c r="O14"/>
      <c r="P14"/>
      <c r="Q14"/>
      <c r="R14"/>
      <c r="S14"/>
      <c r="T14"/>
      <c r="U14"/>
      <c r="V14"/>
      <c r="W14"/>
    </row>
    <row r="15" spans="1:26">
      <c r="A15"/>
      <c r="B15"/>
      <c r="C15"/>
      <c r="D15"/>
      <c r="E15"/>
      <c r="F15"/>
      <c r="G15"/>
      <c r="H15"/>
      <c r="I15"/>
      <c r="J15"/>
      <c r="K15"/>
      <c r="L15"/>
      <c r="M15"/>
      <c r="N15"/>
      <c r="O15"/>
      <c r="P15"/>
      <c r="Q15"/>
      <c r="R15"/>
      <c r="S15"/>
      <c r="T15"/>
      <c r="U15"/>
      <c r="V15"/>
      <c r="W15"/>
    </row>
    <row r="16" spans="1:26">
      <c r="A16"/>
      <c r="B16"/>
      <c r="C16"/>
      <c r="D16"/>
      <c r="E16"/>
      <c r="F16"/>
      <c r="G16"/>
      <c r="H16"/>
      <c r="I16"/>
      <c r="J16"/>
      <c r="K16"/>
      <c r="L16"/>
      <c r="M16"/>
      <c r="N16"/>
      <c r="O16"/>
      <c r="P16"/>
      <c r="Q16"/>
      <c r="R16"/>
      <c r="S16"/>
      <c r="T16"/>
      <c r="U16"/>
      <c r="V16"/>
      <c r="W16"/>
    </row>
  </sheetData>
  <hyperlinks>
    <hyperlink ref="A6" r:id="rId1" xr:uid="{00000000-0004-0000-0100-000000000000}"/>
    <hyperlink ref="A14" location="Contents!A1" display="Return to Contents Page" xr:uid="{00000000-0004-0000-0100-000001000000}"/>
    <hyperlink ref="A5" r:id="rId2" xr:uid="{00000000-0004-0000-0100-000002000000}"/>
  </hyperlinks>
  <pageMargins left="0.25" right="0.25" top="0.75" bottom="0.75" header="0.3" footer="0.3"/>
  <pageSetup paperSize="9" scale="48" orientation="landscape" r:id="rId3"/>
  <ignoredErrors>
    <ignoredError sqref="Y10" evalError="1"/>
  </ignoredErrors>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AG15"/>
  <sheetViews>
    <sheetView workbookViewId="0"/>
  </sheetViews>
  <sheetFormatPr defaultColWidth="11.44140625" defaultRowHeight="14.4"/>
  <cols>
    <col min="1" max="1" width="30.109375" style="67" customWidth="1"/>
    <col min="2" max="2" width="16.21875" style="18" customWidth="1"/>
    <col min="3" max="16384" width="11.44140625" style="18"/>
  </cols>
  <sheetData>
    <row r="1" spans="1:33" ht="17.399999999999999">
      <c r="A1" s="391" t="s">
        <v>332</v>
      </c>
    </row>
    <row r="2" spans="1:33">
      <c r="A2" s="67" t="s">
        <v>302</v>
      </c>
    </row>
    <row r="3" spans="1:33">
      <c r="A3" s="67" t="s">
        <v>331</v>
      </c>
    </row>
    <row r="4" spans="1:33">
      <c r="A4" s="151" t="s">
        <v>186</v>
      </c>
    </row>
    <row r="5" spans="1:33">
      <c r="A5" s="165" t="s">
        <v>301</v>
      </c>
    </row>
    <row r="6" spans="1:33">
      <c r="A6" s="165" t="s">
        <v>306</v>
      </c>
    </row>
    <row r="7" spans="1:33" ht="15.6">
      <c r="A7" s="406" t="s">
        <v>388</v>
      </c>
      <c r="B7" s="224" t="s">
        <v>20</v>
      </c>
      <c r="C7" s="218" t="s">
        <v>271</v>
      </c>
      <c r="D7" s="218" t="s">
        <v>272</v>
      </c>
      <c r="E7" s="218" t="s">
        <v>273</v>
      </c>
      <c r="F7" s="218" t="s">
        <v>274</v>
      </c>
      <c r="G7" s="218" t="s">
        <v>275</v>
      </c>
      <c r="H7" s="218" t="s">
        <v>276</v>
      </c>
      <c r="I7" s="218" t="s">
        <v>277</v>
      </c>
      <c r="J7" s="218" t="s">
        <v>278</v>
      </c>
      <c r="K7" s="218" t="s">
        <v>252</v>
      </c>
      <c r="L7" s="218" t="s">
        <v>253</v>
      </c>
      <c r="M7" s="218" t="s">
        <v>254</v>
      </c>
      <c r="N7" s="218" t="s">
        <v>255</v>
      </c>
      <c r="O7" s="218" t="s">
        <v>256</v>
      </c>
      <c r="P7" s="218" t="s">
        <v>257</v>
      </c>
      <c r="Q7" s="218" t="s">
        <v>258</v>
      </c>
      <c r="R7" s="218" t="s">
        <v>259</v>
      </c>
      <c r="S7" s="218" t="s">
        <v>260</v>
      </c>
      <c r="T7" s="218" t="s">
        <v>261</v>
      </c>
      <c r="U7" s="218" t="s">
        <v>262</v>
      </c>
      <c r="V7" s="218" t="s">
        <v>263</v>
      </c>
      <c r="W7" s="218" t="s">
        <v>264</v>
      </c>
      <c r="X7" s="218" t="s">
        <v>265</v>
      </c>
      <c r="Y7" s="218" t="s">
        <v>266</v>
      </c>
      <c r="Z7" s="218" t="s">
        <v>267</v>
      </c>
      <c r="AA7" s="218" t="s">
        <v>166</v>
      </c>
      <c r="AB7" s="218" t="s">
        <v>167</v>
      </c>
      <c r="AC7" s="225" t="s">
        <v>168</v>
      </c>
      <c r="AD7" s="225" t="s">
        <v>268</v>
      </c>
      <c r="AE7" s="225" t="s">
        <v>269</v>
      </c>
      <c r="AF7" s="226" t="s">
        <v>270</v>
      </c>
      <c r="AG7" s="226" t="s">
        <v>279</v>
      </c>
    </row>
    <row r="8" spans="1:33" ht="18">
      <c r="A8" s="72" t="s">
        <v>134</v>
      </c>
      <c r="B8" s="72" t="s">
        <v>149</v>
      </c>
      <c r="C8" s="68">
        <v>27440.905172255774</v>
      </c>
      <c r="D8" s="69"/>
      <c r="E8" s="69"/>
      <c r="F8" s="69"/>
      <c r="G8" s="69"/>
      <c r="H8" s="68">
        <v>28207.016842302732</v>
      </c>
      <c r="I8" s="69"/>
      <c r="J8" s="69"/>
      <c r="K8" s="68">
        <v>27412.493248820672</v>
      </c>
      <c r="L8" s="68">
        <v>27964.600705398807</v>
      </c>
      <c r="M8" s="68">
        <v>27658.383036256382</v>
      </c>
      <c r="N8" s="68">
        <v>27979.196049012891</v>
      </c>
      <c r="O8" s="68">
        <v>25484.057738170402</v>
      </c>
      <c r="P8" s="68">
        <v>25664.959908546771</v>
      </c>
      <c r="Q8" s="68">
        <v>25503.971376569978</v>
      </c>
      <c r="R8" s="68">
        <v>26674.707521172139</v>
      </c>
      <c r="S8" s="68">
        <v>26836.284338438432</v>
      </c>
      <c r="T8" s="68">
        <v>25609.594702683378</v>
      </c>
      <c r="U8" s="68">
        <v>25183.952430719408</v>
      </c>
      <c r="V8" s="68">
        <v>23434.271047090871</v>
      </c>
      <c r="W8" s="68">
        <v>24116.693822179528</v>
      </c>
      <c r="X8" s="68">
        <v>22914.249620008093</v>
      </c>
      <c r="Y8" s="68">
        <v>23115.309505046265</v>
      </c>
      <c r="Z8" s="68">
        <v>23382.112052529556</v>
      </c>
      <c r="AA8" s="68">
        <v>22657.623582156026</v>
      </c>
      <c r="AB8" s="68">
        <v>23058.683886157414</v>
      </c>
      <c r="AC8" s="68">
        <v>23485.689137621561</v>
      </c>
      <c r="AD8" s="68">
        <v>22668.746299775001</v>
      </c>
      <c r="AE8" s="68">
        <v>22376.964527270753</v>
      </c>
      <c r="AF8" s="222">
        <v>21818.09332625051</v>
      </c>
      <c r="AG8" s="222">
        <v>20902.770869898763</v>
      </c>
    </row>
    <row r="9" spans="1:33" ht="15.6">
      <c r="A9" s="72" t="s">
        <v>132</v>
      </c>
      <c r="B9" s="72" t="s">
        <v>73</v>
      </c>
      <c r="C9" s="70">
        <v>1595595</v>
      </c>
      <c r="D9" s="70">
        <v>1607295</v>
      </c>
      <c r="E9" s="70">
        <v>1623263</v>
      </c>
      <c r="F9" s="70">
        <v>1635552</v>
      </c>
      <c r="G9" s="70">
        <v>1643707</v>
      </c>
      <c r="H9" s="70">
        <v>1649131</v>
      </c>
      <c r="I9" s="70">
        <v>1661751</v>
      </c>
      <c r="J9" s="70">
        <v>1671261</v>
      </c>
      <c r="K9" s="70">
        <v>1677769</v>
      </c>
      <c r="L9" s="70">
        <v>1679006</v>
      </c>
      <c r="M9" s="70">
        <v>1682944</v>
      </c>
      <c r="N9" s="70">
        <v>1688838</v>
      </c>
      <c r="O9" s="70">
        <v>1697534</v>
      </c>
      <c r="P9" s="70">
        <v>1704924</v>
      </c>
      <c r="Q9" s="70">
        <v>1714042</v>
      </c>
      <c r="R9" s="70">
        <v>1727733</v>
      </c>
      <c r="S9" s="70">
        <v>1743113</v>
      </c>
      <c r="T9" s="70">
        <v>1761683</v>
      </c>
      <c r="U9" s="70">
        <v>1779152</v>
      </c>
      <c r="V9" s="70">
        <v>1793333</v>
      </c>
      <c r="W9" s="70">
        <v>1804833</v>
      </c>
      <c r="X9" s="70">
        <v>1814318</v>
      </c>
      <c r="Y9" s="70">
        <v>1823634</v>
      </c>
      <c r="Z9" s="70">
        <v>1829725</v>
      </c>
      <c r="AA9" s="70">
        <v>1840498</v>
      </c>
      <c r="AB9" s="70">
        <v>1851621</v>
      </c>
      <c r="AC9" s="71">
        <v>1862137</v>
      </c>
      <c r="AD9" s="71">
        <v>1870834</v>
      </c>
      <c r="AE9" s="71">
        <v>1881641</v>
      </c>
      <c r="AF9" s="223">
        <v>1893667</v>
      </c>
      <c r="AG9" s="223">
        <v>1895510</v>
      </c>
    </row>
    <row r="10" spans="1:33" ht="18">
      <c r="A10" s="227" t="s">
        <v>26</v>
      </c>
      <c r="B10" s="227" t="s">
        <v>172</v>
      </c>
      <c r="C10" s="228">
        <f>(C8*1000)/C9</f>
        <v>17.197913738922328</v>
      </c>
      <c r="D10" s="228"/>
      <c r="E10" s="228"/>
      <c r="F10" s="228"/>
      <c r="G10" s="228"/>
      <c r="H10" s="228">
        <f t="shared" ref="H10" si="0">(H8*1000)/H9</f>
        <v>17.104169918764931</v>
      </c>
      <c r="I10" s="228"/>
      <c r="J10" s="228"/>
      <c r="K10" s="228">
        <f t="shared" ref="K10" si="1">(K8*1000)/K9</f>
        <v>16.338657615452828</v>
      </c>
      <c r="L10" s="228">
        <f t="shared" ref="L10" si="2">(L8*1000)/L9</f>
        <v>16.655450132637291</v>
      </c>
      <c r="M10" s="228">
        <f t="shared" ref="M10" si="3">(M8*1000)/M9</f>
        <v>16.434523689591799</v>
      </c>
      <c r="N10" s="228">
        <f t="shared" ref="N10" si="4">(N8*1000)/N9</f>
        <v>16.567128433285426</v>
      </c>
      <c r="O10" s="228">
        <f t="shared" ref="O10" si="5">(O8*1000)/O9</f>
        <v>15.01239900830876</v>
      </c>
      <c r="P10" s="228">
        <f t="shared" ref="P10" si="6">(P8*1000)/P9</f>
        <v>15.053433413188372</v>
      </c>
      <c r="Q10" s="228">
        <f t="shared" ref="Q10" si="7">(Q8*1000)/Q9</f>
        <v>14.879431995581193</v>
      </c>
      <c r="R10" s="228">
        <f t="shared" ref="R10" si="8">(R8*1000)/R9</f>
        <v>15.439137598906857</v>
      </c>
      <c r="S10" s="228">
        <f t="shared" ref="S10" si="9">(S8*1000)/S9</f>
        <v>15.395607937315845</v>
      </c>
      <c r="T10" s="228">
        <f t="shared" ref="T10" si="10">(T8*1000)/T9</f>
        <v>14.53700506997194</v>
      </c>
      <c r="U10" s="228">
        <f t="shared" ref="U10" si="11">(U8*1000)/U9</f>
        <v>14.155031403005145</v>
      </c>
      <c r="V10" s="228">
        <f t="shared" ref="V10" si="12">(V8*1000)/V9</f>
        <v>13.067439815745805</v>
      </c>
      <c r="W10" s="228">
        <f t="shared" ref="W10" si="13">(W8*1000)/W9</f>
        <v>13.362285497982102</v>
      </c>
      <c r="X10" s="228">
        <f t="shared" ref="X10" si="14">(X8*1000)/X9</f>
        <v>12.629676616782776</v>
      </c>
      <c r="Y10" s="228">
        <f t="shared" ref="Y10" si="15">(Y8*1000)/Y9</f>
        <v>12.675410474385906</v>
      </c>
      <c r="Z10" s="228">
        <f t="shared" ref="Z10" si="16">(Z8*1000)/Z9</f>
        <v>12.7790307573704</v>
      </c>
      <c r="AA10" s="228">
        <f t="shared" ref="AA10" si="17">(AA8*1000)/AA9</f>
        <v>12.310593970847034</v>
      </c>
      <c r="AB10" s="228">
        <f t="shared" ref="AB10" si="18">(AB8*1000)/AB9</f>
        <v>12.453241719637775</v>
      </c>
      <c r="AC10" s="228">
        <f t="shared" ref="AC10" si="19">(AC8*1000)/AC9</f>
        <v>12.612224093942368</v>
      </c>
      <c r="AD10" s="228">
        <f t="shared" ref="AD10" si="20">(AD8*1000)/AD9</f>
        <v>12.116920207658724</v>
      </c>
      <c r="AE10" s="228">
        <f t="shared" ref="AE10" si="21">(AE8*1000)/AE9</f>
        <v>11.892260280930715</v>
      </c>
      <c r="AF10" s="228">
        <f t="shared" ref="AF10" si="22">(AF8*1000)/AF9</f>
        <v>11.521610360348735</v>
      </c>
      <c r="AG10" s="228">
        <f t="shared" ref="AG10" si="23">(AG8*1000)/AG9</f>
        <v>11.027518119080755</v>
      </c>
    </row>
    <row r="11" spans="1:33">
      <c r="A11" s="34" t="s">
        <v>187</v>
      </c>
    </row>
    <row r="12" spans="1:33">
      <c r="A12" s="67" t="s">
        <v>146</v>
      </c>
    </row>
    <row r="13" spans="1:33" customFormat="1">
      <c r="A13" s="165" t="s">
        <v>295</v>
      </c>
    </row>
    <row r="14" spans="1:33" customFormat="1"/>
    <row r="15" spans="1:33" ht="15.6">
      <c r="C15" s="43"/>
      <c r="D15" s="43"/>
      <c r="E15" s="44"/>
    </row>
  </sheetData>
  <hyperlinks>
    <hyperlink ref="A6" r:id="rId1" xr:uid="{00000000-0004-0000-0200-000000000000}"/>
    <hyperlink ref="A13" location="Contents!A1" display="Return to Contents Page" xr:uid="{00000000-0004-0000-0200-000001000000}"/>
    <hyperlink ref="A5" r:id="rId2" xr:uid="{00000000-0004-0000-0200-000002000000}"/>
  </hyperlinks>
  <pageMargins left="0.25" right="0.25" top="0.75" bottom="0.75" header="0.3" footer="0.3"/>
  <pageSetup paperSize="9" scale="49" orientation="landscape"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A1:V28"/>
  <sheetViews>
    <sheetView tabSelected="1" workbookViewId="0">
      <selection activeCell="I5" sqref="I5"/>
    </sheetView>
  </sheetViews>
  <sheetFormatPr defaultColWidth="11.44140625" defaultRowHeight="14.4"/>
  <cols>
    <col min="1" max="1" width="25.88671875" style="18" customWidth="1"/>
    <col min="2" max="2" width="14.21875" style="18" customWidth="1"/>
    <col min="3" max="16384" width="11.44140625" style="18"/>
  </cols>
  <sheetData>
    <row r="1" spans="1:22" ht="17.399999999999999">
      <c r="A1" s="391" t="s">
        <v>333</v>
      </c>
      <c r="B1" s="73"/>
    </row>
    <row r="2" spans="1:22" ht="18.75" customHeight="1">
      <c r="A2" s="25" t="s">
        <v>303</v>
      </c>
      <c r="B2" s="73"/>
      <c r="F2" s="14"/>
      <c r="G2" s="14"/>
      <c r="H2" s="14"/>
      <c r="I2" s="14"/>
      <c r="J2" s="14"/>
      <c r="K2" s="14"/>
      <c r="L2" s="14"/>
      <c r="P2" s="74"/>
    </row>
    <row r="3" spans="1:22" ht="18.75" customHeight="1">
      <c r="A3" s="18" t="s">
        <v>331</v>
      </c>
      <c r="B3" s="25"/>
      <c r="F3" s="14"/>
      <c r="G3" s="14"/>
      <c r="H3" s="14"/>
      <c r="I3" s="14"/>
      <c r="J3" s="14"/>
      <c r="K3" s="14"/>
      <c r="L3" s="14"/>
    </row>
    <row r="4" spans="1:22" ht="18.75" customHeight="1">
      <c r="A4" s="19" t="s">
        <v>186</v>
      </c>
      <c r="B4" s="25"/>
      <c r="F4" s="14"/>
      <c r="G4" s="14"/>
      <c r="H4" s="14"/>
      <c r="I4" s="14"/>
      <c r="J4" s="14"/>
      <c r="K4" s="14"/>
      <c r="L4" s="14"/>
    </row>
    <row r="5" spans="1:22" ht="18.75" customHeight="1">
      <c r="A5" s="165" t="s">
        <v>301</v>
      </c>
      <c r="B5" s="25"/>
      <c r="F5" s="14"/>
      <c r="G5" s="14"/>
      <c r="H5" s="14"/>
      <c r="I5" s="14"/>
      <c r="J5" s="14"/>
      <c r="K5" s="14"/>
      <c r="L5" s="14"/>
    </row>
    <row r="6" spans="1:22" ht="18.75" customHeight="1">
      <c r="A6" s="165" t="s">
        <v>190</v>
      </c>
      <c r="B6" s="25"/>
      <c r="F6" s="14"/>
      <c r="G6" s="14"/>
      <c r="H6" s="14"/>
      <c r="I6" s="14"/>
      <c r="J6" s="14"/>
      <c r="K6" s="14"/>
      <c r="L6" s="14"/>
    </row>
    <row r="7" spans="1:22" ht="15.6">
      <c r="A7" s="224" t="s">
        <v>388</v>
      </c>
      <c r="B7" s="224" t="s">
        <v>20</v>
      </c>
      <c r="C7" s="225" t="s">
        <v>258</v>
      </c>
      <c r="D7" s="225" t="s">
        <v>259</v>
      </c>
      <c r="E7" s="225" t="s">
        <v>260</v>
      </c>
      <c r="F7" s="225" t="s">
        <v>261</v>
      </c>
      <c r="G7" s="225" t="s">
        <v>262</v>
      </c>
      <c r="H7" s="225" t="s">
        <v>263</v>
      </c>
      <c r="I7" s="225" t="s">
        <v>264</v>
      </c>
      <c r="J7" s="225" t="s">
        <v>265</v>
      </c>
      <c r="K7" s="225" t="s">
        <v>266</v>
      </c>
      <c r="L7" s="225" t="s">
        <v>267</v>
      </c>
      <c r="M7" s="225" t="s">
        <v>166</v>
      </c>
      <c r="N7" s="225" t="s">
        <v>167</v>
      </c>
      <c r="O7" s="225" t="s">
        <v>168</v>
      </c>
      <c r="P7" s="225" t="s">
        <v>268</v>
      </c>
      <c r="Q7" s="225" t="s">
        <v>269</v>
      </c>
      <c r="R7" s="226" t="s">
        <v>270</v>
      </c>
      <c r="S7" s="226" t="s">
        <v>279</v>
      </c>
    </row>
    <row r="8" spans="1:22" ht="18">
      <c r="A8" s="62" t="s">
        <v>111</v>
      </c>
      <c r="B8" s="62" t="s">
        <v>149</v>
      </c>
      <c r="C8" s="80">
        <v>4878.62098984766</v>
      </c>
      <c r="D8" s="80">
        <v>5401.4978224296292</v>
      </c>
      <c r="E8" s="80">
        <v>5730.9642292300086</v>
      </c>
      <c r="F8" s="81">
        <v>4655.7527990413855</v>
      </c>
      <c r="G8" s="81">
        <v>4841.6694226770187</v>
      </c>
      <c r="H8" s="81">
        <v>3687.9676424214922</v>
      </c>
      <c r="I8" s="81">
        <v>3942.0625764918386</v>
      </c>
      <c r="J8" s="81">
        <v>3729.7810635211804</v>
      </c>
      <c r="K8" s="81">
        <v>3859.7218520352881</v>
      </c>
      <c r="L8" s="82">
        <v>4059.5205885935325</v>
      </c>
      <c r="M8" s="82">
        <v>3818.5563786319067</v>
      </c>
      <c r="N8" s="82">
        <v>3817.9447019352465</v>
      </c>
      <c r="O8" s="82">
        <v>4011.4655726892934</v>
      </c>
      <c r="P8" s="82">
        <v>3422.2448719886606</v>
      </c>
      <c r="Q8" s="82">
        <v>2909.1210259486293</v>
      </c>
      <c r="R8" s="229">
        <v>2776.9187321937734</v>
      </c>
      <c r="S8" s="80">
        <v>2846.9297672846301</v>
      </c>
    </row>
    <row r="9" spans="1:22" ht="15.6">
      <c r="A9" s="62" t="s">
        <v>112</v>
      </c>
      <c r="B9" s="62" t="s">
        <v>1</v>
      </c>
      <c r="C9" s="80">
        <v>7727.1313</v>
      </c>
      <c r="D9" s="80">
        <v>8265.2080999999998</v>
      </c>
      <c r="E9" s="80">
        <v>8373.5048000000006</v>
      </c>
      <c r="F9" s="81">
        <v>8542.5213000000003</v>
      </c>
      <c r="G9" s="81">
        <v>8937.8096000000005</v>
      </c>
      <c r="H9" s="81">
        <v>8644.4120999999996</v>
      </c>
      <c r="I9" s="81">
        <v>8669.8945000000003</v>
      </c>
      <c r="J9" s="81">
        <v>8516.1406000000006</v>
      </c>
      <c r="K9" s="81">
        <v>8331.0228000000006</v>
      </c>
      <c r="L9" s="82">
        <v>8224.7085000000006</v>
      </c>
      <c r="M9" s="82">
        <v>7971.9512000000004</v>
      </c>
      <c r="N9" s="82">
        <v>8206.5941000000003</v>
      </c>
      <c r="O9" s="82">
        <v>8242.8485000000001</v>
      </c>
      <c r="P9" s="82">
        <v>8296.7329000000009</v>
      </c>
      <c r="Q9" s="82">
        <v>8537.8364999999994</v>
      </c>
      <c r="R9" s="229">
        <v>8457.3076000000001</v>
      </c>
      <c r="S9" s="229">
        <v>8204.65</v>
      </c>
    </row>
    <row r="10" spans="1:22" ht="18">
      <c r="A10" s="230" t="s">
        <v>113</v>
      </c>
      <c r="B10" s="230" t="s">
        <v>287</v>
      </c>
      <c r="C10" s="231">
        <f>C8/C9*1000</f>
        <v>631.36250704678196</v>
      </c>
      <c r="D10" s="231">
        <f t="shared" ref="D10:S10" si="0">D8/D9*1000</f>
        <v>653.52230180745596</v>
      </c>
      <c r="E10" s="231">
        <f t="shared" si="0"/>
        <v>684.41642610988981</v>
      </c>
      <c r="F10" s="231">
        <f t="shared" si="0"/>
        <v>545.00921162952034</v>
      </c>
      <c r="G10" s="231">
        <f t="shared" si="0"/>
        <v>541.70648507404076</v>
      </c>
      <c r="H10" s="231">
        <f t="shared" si="0"/>
        <v>426.6302438799155</v>
      </c>
      <c r="I10" s="231">
        <f t="shared" si="0"/>
        <v>454.68403064095395</v>
      </c>
      <c r="J10" s="231">
        <f t="shared" si="0"/>
        <v>437.96612088827891</v>
      </c>
      <c r="K10" s="231">
        <f t="shared" si="0"/>
        <v>463.29507729054444</v>
      </c>
      <c r="L10" s="231">
        <f t="shared" si="0"/>
        <v>493.57622687704156</v>
      </c>
      <c r="M10" s="231">
        <f t="shared" si="0"/>
        <v>478.99896560228649</v>
      </c>
      <c r="N10" s="231">
        <f t="shared" si="0"/>
        <v>465.22889464403346</v>
      </c>
      <c r="O10" s="231">
        <f t="shared" si="0"/>
        <v>486.66011181562948</v>
      </c>
      <c r="P10" s="231">
        <f t="shared" si="0"/>
        <v>412.48102273952441</v>
      </c>
      <c r="Q10" s="231">
        <f t="shared" si="0"/>
        <v>340.73281046651914</v>
      </c>
      <c r="R10" s="231">
        <f t="shared" si="0"/>
        <v>328.34548103627844</v>
      </c>
      <c r="S10" s="231">
        <f t="shared" si="0"/>
        <v>346.9897883864187</v>
      </c>
      <c r="V10" s="75"/>
    </row>
    <row r="11" spans="1:22">
      <c r="A11" s="151" t="s">
        <v>188</v>
      </c>
      <c r="B11" s="151"/>
      <c r="C11" s="151"/>
      <c r="D11" s="151"/>
      <c r="E11" s="151"/>
      <c r="F11" s="151"/>
      <c r="G11" s="151"/>
      <c r="H11" s="151"/>
      <c r="J11" s="77"/>
      <c r="P11" s="74"/>
    </row>
    <row r="12" spans="1:22">
      <c r="A12" s="151" t="s">
        <v>146</v>
      </c>
      <c r="B12" s="151"/>
      <c r="C12" s="151"/>
      <c r="D12" s="151"/>
      <c r="E12" s="151"/>
      <c r="F12" s="151"/>
      <c r="G12" s="151"/>
      <c r="H12" s="151"/>
    </row>
    <row r="13" spans="1:22">
      <c r="A13" s="165" t="s">
        <v>295</v>
      </c>
      <c r="B13" s="151"/>
      <c r="C13" s="151"/>
      <c r="D13" s="151"/>
      <c r="E13" s="151"/>
      <c r="F13" s="151"/>
      <c r="G13" s="151"/>
      <c r="H13" s="151"/>
      <c r="I13" s="151"/>
      <c r="J13" s="151"/>
      <c r="K13" s="151"/>
      <c r="L13" s="151"/>
      <c r="M13" s="151"/>
      <c r="N13" s="151"/>
      <c r="O13" s="151"/>
    </row>
    <row r="14" spans="1:22" s="17" customFormat="1">
      <c r="A14" s="78"/>
      <c r="B14" s="78"/>
    </row>
    <row r="15" spans="1:22" s="17" customFormat="1">
      <c r="C15"/>
      <c r="D15"/>
      <c r="E15"/>
      <c r="F15"/>
      <c r="G15"/>
      <c r="H15"/>
      <c r="I15"/>
      <c r="J15"/>
      <c r="K15"/>
      <c r="L15"/>
      <c r="M15"/>
      <c r="N15"/>
      <c r="O15"/>
      <c r="P15"/>
      <c r="Q15"/>
    </row>
    <row r="16" spans="1:22" s="17" customFormat="1">
      <c r="A16" s="29"/>
      <c r="B16" s="29"/>
      <c r="C16"/>
      <c r="D16"/>
      <c r="E16"/>
      <c r="F16"/>
      <c r="G16"/>
      <c r="H16"/>
      <c r="I16"/>
      <c r="J16"/>
      <c r="K16"/>
      <c r="L16"/>
      <c r="M16"/>
      <c r="N16"/>
      <c r="O16"/>
      <c r="P16"/>
      <c r="Q16"/>
    </row>
    <row r="17" spans="1:12" s="17" customFormat="1">
      <c r="A17" s="29"/>
      <c r="B17" s="29"/>
    </row>
    <row r="18" spans="1:12" s="17" customFormat="1">
      <c r="A18" s="79"/>
      <c r="B18" s="79"/>
    </row>
    <row r="19" spans="1:12" s="17" customFormat="1">
      <c r="A19" s="29"/>
      <c r="B19" s="29"/>
    </row>
    <row r="20" spans="1:12" s="17" customFormat="1"/>
    <row r="21" spans="1:12" s="17" customFormat="1">
      <c r="A21" s="78"/>
      <c r="B21" s="78"/>
    </row>
    <row r="22" spans="1:12" s="17" customFormat="1"/>
    <row r="23" spans="1:12" s="17" customFormat="1"/>
    <row r="24" spans="1:12" s="17" customFormat="1">
      <c r="F24" s="46"/>
      <c r="G24" s="46"/>
      <c r="H24" s="46"/>
      <c r="I24" s="46"/>
      <c r="J24" s="46"/>
      <c r="K24" s="46"/>
      <c r="L24" s="46"/>
    </row>
    <row r="25" spans="1:12" s="17" customFormat="1">
      <c r="F25" s="46"/>
      <c r="G25" s="46"/>
      <c r="H25" s="46"/>
      <c r="I25" s="46"/>
      <c r="J25" s="46"/>
      <c r="K25" s="46"/>
    </row>
    <row r="26" spans="1:12" s="17" customFormat="1"/>
    <row r="27" spans="1:12" s="17" customFormat="1">
      <c r="A27" s="78"/>
      <c r="B27" s="78"/>
    </row>
    <row r="28" spans="1:12" s="17" customFormat="1"/>
  </sheetData>
  <hyperlinks>
    <hyperlink ref="A6" r:id="rId1" xr:uid="{00000000-0004-0000-0300-000000000000}"/>
    <hyperlink ref="A13" location="Contents!A1" display="Return to Contents Page" xr:uid="{00000000-0004-0000-0300-000001000000}"/>
    <hyperlink ref="A5" r:id="rId2" xr:uid="{00000000-0004-0000-0300-000002000000}"/>
  </hyperlinks>
  <pageMargins left="0.25" right="0.25" top="0.75" bottom="0.75" header="0.3" footer="0.3"/>
  <pageSetup paperSize="9" scale="65" orientation="landscape"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26"/>
  <sheetViews>
    <sheetView workbookViewId="0"/>
  </sheetViews>
  <sheetFormatPr defaultColWidth="11.44140625" defaultRowHeight="14.4"/>
  <cols>
    <col min="1" max="1" width="16.88671875" style="18" customWidth="1"/>
    <col min="2" max="16384" width="11.44140625" style="18"/>
  </cols>
  <sheetData>
    <row r="1" spans="1:29" ht="17.399999999999999">
      <c r="A1" s="391" t="s">
        <v>334</v>
      </c>
    </row>
    <row r="2" spans="1:29" ht="19.5" customHeight="1">
      <c r="A2" s="25" t="s">
        <v>307</v>
      </c>
      <c r="B2" s="85"/>
      <c r="C2" s="85"/>
      <c r="E2" s="85"/>
      <c r="F2" s="85"/>
      <c r="G2" s="85"/>
      <c r="H2" s="85"/>
      <c r="I2" s="85"/>
      <c r="J2" s="85"/>
      <c r="K2" s="17"/>
    </row>
    <row r="3" spans="1:29">
      <c r="A3" s="25" t="s">
        <v>331</v>
      </c>
      <c r="B3" s="85"/>
      <c r="C3" s="85"/>
      <c r="D3" s="85"/>
      <c r="E3" s="85"/>
      <c r="F3" s="85"/>
      <c r="G3" s="85"/>
      <c r="H3" s="85"/>
      <c r="I3" s="85"/>
      <c r="J3" s="85"/>
      <c r="O3" s="17"/>
      <c r="P3" s="17"/>
      <c r="R3" s="36"/>
      <c r="S3" s="36"/>
      <c r="T3" s="36"/>
      <c r="U3" s="36"/>
      <c r="V3" s="36"/>
      <c r="W3" s="36"/>
      <c r="X3" s="36"/>
      <c r="Y3" s="36"/>
      <c r="Z3" s="36"/>
      <c r="AA3" s="36"/>
      <c r="AB3" s="36"/>
      <c r="AC3" s="36"/>
    </row>
    <row r="4" spans="1:29">
      <c r="A4" s="153" t="s">
        <v>0</v>
      </c>
      <c r="B4" s="85"/>
      <c r="C4" s="85"/>
      <c r="D4" s="85"/>
      <c r="E4" s="85"/>
      <c r="F4" s="85"/>
      <c r="G4" s="85"/>
      <c r="H4" s="85"/>
      <c r="I4" s="85"/>
      <c r="J4" s="85"/>
      <c r="O4" s="17"/>
      <c r="P4" s="17"/>
      <c r="R4" s="36"/>
      <c r="S4" s="36"/>
      <c r="T4" s="36"/>
      <c r="U4" s="36"/>
      <c r="V4" s="36"/>
      <c r="W4" s="36"/>
      <c r="X4" s="36"/>
      <c r="Y4" s="36"/>
      <c r="Z4" s="36"/>
      <c r="AA4" s="36"/>
      <c r="AB4" s="36"/>
      <c r="AC4" s="36"/>
    </row>
    <row r="5" spans="1:29">
      <c r="A5" s="165" t="s">
        <v>190</v>
      </c>
      <c r="B5" s="85"/>
      <c r="C5" s="85"/>
      <c r="D5" s="85"/>
      <c r="E5" s="85"/>
      <c r="F5" s="85"/>
      <c r="G5" s="85"/>
      <c r="H5" s="85"/>
      <c r="I5" s="85"/>
      <c r="J5" s="85"/>
      <c r="O5" s="17"/>
      <c r="P5" s="17"/>
      <c r="R5" s="36"/>
      <c r="S5" s="36"/>
      <c r="T5" s="36"/>
      <c r="U5" s="36"/>
      <c r="V5" s="36"/>
      <c r="W5" s="36"/>
      <c r="X5" s="36"/>
      <c r="Y5" s="36"/>
      <c r="Z5" s="36"/>
      <c r="AA5" s="36"/>
      <c r="AB5" s="36"/>
      <c r="AC5" s="36"/>
    </row>
    <row r="6" spans="1:29" ht="15.6">
      <c r="A6" s="233" t="s">
        <v>6</v>
      </c>
      <c r="B6" s="234" t="s">
        <v>20</v>
      </c>
      <c r="C6" s="235" t="s">
        <v>258</v>
      </c>
      <c r="D6" s="235" t="s">
        <v>259</v>
      </c>
      <c r="E6" s="235" t="s">
        <v>260</v>
      </c>
      <c r="F6" s="235" t="s">
        <v>261</v>
      </c>
      <c r="G6" s="235" t="s">
        <v>262</v>
      </c>
      <c r="H6" s="235" t="s">
        <v>263</v>
      </c>
      <c r="I6" s="235" t="s">
        <v>264</v>
      </c>
      <c r="J6" s="235" t="s">
        <v>265</v>
      </c>
      <c r="K6" s="235" t="s">
        <v>266</v>
      </c>
      <c r="L6" s="235" t="s">
        <v>267</v>
      </c>
      <c r="M6" s="235" t="s">
        <v>166</v>
      </c>
      <c r="N6" s="235" t="s">
        <v>167</v>
      </c>
      <c r="O6" s="235" t="s">
        <v>168</v>
      </c>
      <c r="P6" s="235" t="s">
        <v>268</v>
      </c>
      <c r="Q6" s="235" t="s">
        <v>269</v>
      </c>
      <c r="R6" s="236" t="s">
        <v>270</v>
      </c>
      <c r="S6" s="235" t="s">
        <v>279</v>
      </c>
    </row>
    <row r="7" spans="1:29" ht="15.6">
      <c r="A7" s="89" t="s">
        <v>2</v>
      </c>
      <c r="B7" s="84" t="s">
        <v>1</v>
      </c>
      <c r="C7" s="87">
        <v>2752.9495778900005</v>
      </c>
      <c r="D7" s="70">
        <v>2488.10422758</v>
      </c>
      <c r="E7" s="70">
        <v>2736.5897128222687</v>
      </c>
      <c r="F7" s="70">
        <v>1887.1967909375312</v>
      </c>
      <c r="G7" s="70">
        <v>2076.9890490231328</v>
      </c>
      <c r="H7" s="70">
        <v>1401.92614327666</v>
      </c>
      <c r="I7" s="70">
        <v>1806.2115536981607</v>
      </c>
      <c r="J7" s="70">
        <v>1407.4501576241287</v>
      </c>
      <c r="K7" s="70">
        <v>2369.8835875459231</v>
      </c>
      <c r="L7" s="88">
        <v>2635.2594169983936</v>
      </c>
      <c r="M7" s="88">
        <v>2199.367100569094</v>
      </c>
      <c r="N7" s="88">
        <v>2139.8042786355422</v>
      </c>
      <c r="O7" s="82">
        <v>2142.77829945032</v>
      </c>
      <c r="P7" s="82">
        <v>1389.5827079255369</v>
      </c>
      <c r="Q7" s="82">
        <v>1334.4916854240662</v>
      </c>
      <c r="R7" s="229">
        <v>906.54592285236811</v>
      </c>
      <c r="S7" s="371">
        <v>1048.9967999999999</v>
      </c>
      <c r="U7" s="35"/>
      <c r="W7" s="35"/>
    </row>
    <row r="8" spans="1:29" ht="15.6">
      <c r="A8" s="89" t="s">
        <v>3</v>
      </c>
      <c r="B8" s="84" t="s">
        <v>1</v>
      </c>
      <c r="C8" s="87">
        <v>387.54835857827243</v>
      </c>
      <c r="D8" s="70">
        <v>366.50370562376798</v>
      </c>
      <c r="E8" s="70">
        <v>321.95867024916549</v>
      </c>
      <c r="F8" s="70">
        <v>197.31184274924669</v>
      </c>
      <c r="G8" s="70">
        <v>369.72015212623364</v>
      </c>
      <c r="H8" s="70">
        <v>111.810097799636</v>
      </c>
      <c r="I8" s="70">
        <v>138.43997660006158</v>
      </c>
      <c r="J8" s="70">
        <v>96.082267050534</v>
      </c>
      <c r="K8" s="70">
        <v>94.708004324464497</v>
      </c>
      <c r="L8" s="88">
        <v>63.708447668360662</v>
      </c>
      <c r="M8" s="88">
        <v>63.264755250641514</v>
      </c>
      <c r="N8" s="88">
        <v>81.766397784988982</v>
      </c>
      <c r="O8" s="82">
        <v>104.99472539706079</v>
      </c>
      <c r="P8" s="82">
        <v>94.673674683441902</v>
      </c>
      <c r="Q8" s="82">
        <v>78.580777794757921</v>
      </c>
      <c r="R8" s="229">
        <v>86.076574426579995</v>
      </c>
      <c r="S8" s="82">
        <v>85.401700000000005</v>
      </c>
      <c r="U8" s="35"/>
      <c r="W8" s="35"/>
    </row>
    <row r="9" spans="1:29" ht="15.6">
      <c r="A9" s="89" t="s">
        <v>84</v>
      </c>
      <c r="B9" s="84" t="s">
        <v>1</v>
      </c>
      <c r="C9" s="87">
        <v>4119.37246074</v>
      </c>
      <c r="D9" s="70">
        <v>6494.327220581361</v>
      </c>
      <c r="E9" s="70">
        <v>6837.3887068329386</v>
      </c>
      <c r="F9" s="70">
        <v>6611.2087025239998</v>
      </c>
      <c r="G9" s="70">
        <v>6568.3521318071043</v>
      </c>
      <c r="H9" s="70">
        <v>5674.3505924160881</v>
      </c>
      <c r="I9" s="70">
        <v>4882.799080287763</v>
      </c>
      <c r="J9" s="70">
        <v>5397.2592784717708</v>
      </c>
      <c r="K9" s="70">
        <v>3732.6989403381099</v>
      </c>
      <c r="L9" s="88">
        <v>3559.2632408114628</v>
      </c>
      <c r="M9" s="88">
        <v>3918.1035618343035</v>
      </c>
      <c r="N9" s="88">
        <v>4301.9745576947244</v>
      </c>
      <c r="O9" s="82">
        <v>4596.6326047170251</v>
      </c>
      <c r="P9" s="82">
        <v>4919.6805898115063</v>
      </c>
      <c r="Q9" s="82">
        <v>3984.5538511636532</v>
      </c>
      <c r="R9" s="229">
        <v>4184.5668999999998</v>
      </c>
      <c r="S9" s="82">
        <v>4111.9458000000004</v>
      </c>
      <c r="U9" s="35"/>
      <c r="W9" s="35"/>
    </row>
    <row r="10" spans="1:29" ht="15.6">
      <c r="A10" s="89" t="s">
        <v>4</v>
      </c>
      <c r="B10" s="84" t="s">
        <v>1</v>
      </c>
      <c r="C10" s="87">
        <v>152.6</v>
      </c>
      <c r="D10" s="70">
        <v>271.3</v>
      </c>
      <c r="E10" s="70">
        <v>350.1</v>
      </c>
      <c r="F10" s="70">
        <v>399.64099999999996</v>
      </c>
      <c r="G10" s="70">
        <v>605.99959779999995</v>
      </c>
      <c r="H10" s="70">
        <v>817.74645620160561</v>
      </c>
      <c r="I10" s="70">
        <v>761.42841109066501</v>
      </c>
      <c r="J10" s="70">
        <v>1104.8481842661952</v>
      </c>
      <c r="K10" s="70">
        <v>1183.8943160366321</v>
      </c>
      <c r="L10" s="88">
        <v>1517.1910110514527</v>
      </c>
      <c r="M10" s="88">
        <v>1699.4813003560948</v>
      </c>
      <c r="N10" s="88">
        <v>2237.2008776684456</v>
      </c>
      <c r="O10" s="82">
        <v>2337.6176952136125</v>
      </c>
      <c r="P10" s="82">
        <v>3300.6069755217104</v>
      </c>
      <c r="Q10" s="82">
        <v>3908.69</v>
      </c>
      <c r="R10" s="229">
        <v>4080.32</v>
      </c>
      <c r="S10" s="82">
        <v>4406.93</v>
      </c>
      <c r="U10" s="35"/>
      <c r="W10" s="35"/>
    </row>
    <row r="11" spans="1:29" ht="15.6">
      <c r="A11" s="237" t="s">
        <v>5</v>
      </c>
      <c r="B11" s="238" t="s">
        <v>1</v>
      </c>
      <c r="C11" s="239">
        <f>SUM(C7:C10)</f>
        <v>7412.4703972082734</v>
      </c>
      <c r="D11" s="239">
        <f t="shared" ref="D11:S11" si="0">SUM(D7:D10)</f>
        <v>9620.2351537851282</v>
      </c>
      <c r="E11" s="239">
        <f t="shared" si="0"/>
        <v>10246.037089904374</v>
      </c>
      <c r="F11" s="239">
        <f t="shared" si="0"/>
        <v>9095.3583362107784</v>
      </c>
      <c r="G11" s="239">
        <f t="shared" si="0"/>
        <v>9621.0609307564719</v>
      </c>
      <c r="H11" s="239">
        <f t="shared" si="0"/>
        <v>8005.8332896939901</v>
      </c>
      <c r="I11" s="239">
        <f t="shared" si="0"/>
        <v>7588.8790216766502</v>
      </c>
      <c r="J11" s="239">
        <f t="shared" si="0"/>
        <v>8005.639887412628</v>
      </c>
      <c r="K11" s="239">
        <f t="shared" si="0"/>
        <v>7381.1848482451296</v>
      </c>
      <c r="L11" s="239">
        <f t="shared" si="0"/>
        <v>7775.4221165296694</v>
      </c>
      <c r="M11" s="239">
        <f t="shared" si="0"/>
        <v>7880.2167180101342</v>
      </c>
      <c r="N11" s="239">
        <f t="shared" si="0"/>
        <v>8760.7461117837011</v>
      </c>
      <c r="O11" s="239">
        <f t="shared" si="0"/>
        <v>9182.0233247780179</v>
      </c>
      <c r="P11" s="239">
        <f t="shared" si="0"/>
        <v>9704.5439479421948</v>
      </c>
      <c r="Q11" s="239">
        <f t="shared" si="0"/>
        <v>9306.3163143824768</v>
      </c>
      <c r="R11" s="239">
        <f t="shared" si="0"/>
        <v>9257.5093972789473</v>
      </c>
      <c r="S11" s="239">
        <f t="shared" si="0"/>
        <v>9653.2743000000009</v>
      </c>
      <c r="U11" s="35"/>
      <c r="W11" s="35"/>
    </row>
    <row r="12" spans="1:29">
      <c r="A12" s="154" t="s">
        <v>187</v>
      </c>
      <c r="B12" s="154"/>
      <c r="C12" s="154"/>
      <c r="D12" s="154"/>
      <c r="E12" s="154"/>
      <c r="F12" s="154"/>
      <c r="G12" s="154"/>
      <c r="H12" s="154"/>
      <c r="I12" s="154"/>
      <c r="J12" s="154"/>
      <c r="K12" s="154"/>
      <c r="L12" s="154"/>
      <c r="M12" s="154"/>
      <c r="N12" s="154"/>
      <c r="O12" s="154"/>
    </row>
    <row r="13" spans="1:29" s="17" customFormat="1">
      <c r="A13" s="154" t="s">
        <v>189</v>
      </c>
      <c r="B13" s="154"/>
      <c r="C13" s="154"/>
      <c r="D13" s="154"/>
      <c r="E13" s="154"/>
      <c r="F13" s="154"/>
      <c r="G13" s="154"/>
      <c r="H13" s="154"/>
      <c r="I13" s="154"/>
      <c r="J13" s="154"/>
      <c r="K13" s="154"/>
      <c r="L13" s="154"/>
      <c r="M13" s="154"/>
      <c r="N13" s="154"/>
      <c r="O13" s="154"/>
    </row>
    <row r="14" spans="1:29">
      <c r="A14" s="154" t="s">
        <v>179</v>
      </c>
      <c r="B14" s="154"/>
      <c r="C14" s="154"/>
      <c r="D14" s="154"/>
      <c r="E14" s="154"/>
      <c r="F14" s="154"/>
      <c r="G14" s="154"/>
      <c r="H14" s="154"/>
      <c r="I14" s="154"/>
      <c r="J14" s="154"/>
      <c r="K14" s="154"/>
      <c r="L14" s="154"/>
      <c r="M14" s="154"/>
      <c r="N14" s="154"/>
      <c r="O14" s="154"/>
    </row>
    <row r="15" spans="1:29">
      <c r="A15" s="154" t="s">
        <v>114</v>
      </c>
      <c r="B15" s="154"/>
      <c r="C15" s="154"/>
      <c r="D15" s="154"/>
      <c r="E15" s="154"/>
      <c r="F15" s="154"/>
      <c r="G15" s="154"/>
      <c r="H15" s="154"/>
      <c r="I15" s="154"/>
      <c r="J15" s="154"/>
      <c r="K15" s="154"/>
      <c r="L15" s="154"/>
      <c r="M15" s="154"/>
      <c r="N15" s="154"/>
      <c r="O15" s="154"/>
    </row>
    <row r="16" spans="1:29">
      <c r="A16" s="165" t="s">
        <v>295</v>
      </c>
      <c r="B16" s="152"/>
      <c r="C16" s="152"/>
      <c r="D16" s="152"/>
    </row>
    <row r="17" spans="1:26">
      <c r="C17" s="36"/>
      <c r="D17" s="36"/>
      <c r="E17" s="36"/>
      <c r="F17" s="36"/>
      <c r="G17" s="36"/>
      <c r="H17" s="36"/>
      <c r="I17" s="36"/>
      <c r="J17" s="36"/>
      <c r="K17" s="36"/>
      <c r="L17" s="36"/>
      <c r="M17" s="36"/>
      <c r="N17" s="36"/>
    </row>
    <row r="19" spans="1:26">
      <c r="C19" s="36"/>
      <c r="D19" s="36"/>
      <c r="E19" s="36"/>
      <c r="F19" s="36"/>
      <c r="G19" s="36"/>
      <c r="H19" s="36"/>
      <c r="I19" s="36"/>
      <c r="J19" s="36"/>
      <c r="K19" s="36"/>
      <c r="L19" s="36"/>
      <c r="M19" s="36"/>
      <c r="N19" s="36"/>
    </row>
    <row r="21" spans="1:26">
      <c r="C21" s="36"/>
      <c r="D21" s="36"/>
      <c r="E21" s="36"/>
      <c r="F21" s="36"/>
      <c r="G21" s="36"/>
      <c r="H21" s="36"/>
      <c r="I21" s="36"/>
      <c r="J21" s="36"/>
      <c r="K21" s="36"/>
      <c r="L21" s="36"/>
      <c r="M21" s="36"/>
      <c r="N21" s="36"/>
    </row>
    <row r="22" spans="1:26">
      <c r="A22" s="36"/>
      <c r="F22" s="36"/>
      <c r="J22" s="36"/>
      <c r="K22" s="36"/>
      <c r="L22" s="36"/>
      <c r="M22" s="36"/>
      <c r="N22" s="36"/>
      <c r="R22" s="36"/>
      <c r="S22" s="36"/>
      <c r="T22" s="36"/>
      <c r="U22" s="36"/>
      <c r="V22" s="36"/>
      <c r="W22" s="36"/>
      <c r="X22" s="36"/>
      <c r="Y22" s="36"/>
      <c r="Z22" s="36"/>
    </row>
    <row r="23" spans="1:26">
      <c r="A23" s="36"/>
      <c r="C23" s="36"/>
      <c r="D23" s="36"/>
      <c r="E23" s="36"/>
      <c r="F23" s="36"/>
      <c r="G23" s="36"/>
      <c r="H23" s="36"/>
      <c r="I23" s="36"/>
      <c r="J23" s="36"/>
      <c r="K23" s="36"/>
      <c r="L23" s="36"/>
      <c r="M23" s="36"/>
      <c r="N23" s="36"/>
      <c r="R23" s="36"/>
      <c r="S23" s="36"/>
      <c r="T23" s="36"/>
      <c r="U23" s="36"/>
      <c r="V23" s="36"/>
      <c r="W23" s="36"/>
      <c r="X23" s="36"/>
      <c r="Y23" s="36"/>
      <c r="Z23" s="36"/>
    </row>
    <row r="24" spans="1:26">
      <c r="C24" s="36"/>
      <c r="D24" s="36"/>
      <c r="E24" s="36"/>
      <c r="F24" s="36"/>
      <c r="G24" s="36"/>
      <c r="H24" s="36"/>
      <c r="I24" s="36"/>
      <c r="J24" s="36"/>
      <c r="K24" s="36"/>
      <c r="L24" s="36"/>
      <c r="M24" s="36"/>
      <c r="N24" s="36"/>
    </row>
    <row r="25" spans="1:26">
      <c r="C25" s="36"/>
      <c r="D25" s="36"/>
      <c r="E25" s="36"/>
      <c r="F25" s="36"/>
      <c r="G25" s="36"/>
      <c r="H25" s="36"/>
      <c r="I25" s="36"/>
      <c r="J25" s="36"/>
      <c r="K25" s="36"/>
      <c r="L25" s="36"/>
      <c r="M25" s="36"/>
      <c r="N25" s="36"/>
    </row>
    <row r="26" spans="1:26">
      <c r="C26" s="36"/>
      <c r="D26" s="36"/>
      <c r="E26" s="36"/>
      <c r="F26" s="36"/>
      <c r="G26" s="36"/>
      <c r="H26" s="36"/>
      <c r="I26" s="36"/>
      <c r="J26" s="36"/>
      <c r="K26" s="36"/>
      <c r="L26" s="36"/>
      <c r="M26" s="36"/>
      <c r="N26" s="36"/>
    </row>
  </sheetData>
  <phoneticPr fontId="53" type="noConversion"/>
  <hyperlinks>
    <hyperlink ref="A16" location="Contents!A1" display="Return to Contents Page" xr:uid="{00000000-0004-0000-0400-000000000000}"/>
    <hyperlink ref="A5" r:id="rId1" xr:uid="{00000000-0004-0000-0400-000001000000}"/>
  </hyperlinks>
  <pageMargins left="0.25" right="0.25" top="0.75" bottom="0.75" header="0.3" footer="0.3"/>
  <pageSetup paperSize="9" scale="69" orientation="landscape"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U14"/>
  <sheetViews>
    <sheetView workbookViewId="0"/>
  </sheetViews>
  <sheetFormatPr defaultColWidth="11.44140625" defaultRowHeight="14.4"/>
  <cols>
    <col min="1" max="1" width="28.21875" style="18" customWidth="1"/>
    <col min="2" max="2" width="13.21875" style="18" customWidth="1"/>
    <col min="3" max="16384" width="11.44140625" style="18"/>
  </cols>
  <sheetData>
    <row r="1" spans="1:21" ht="17.399999999999999">
      <c r="A1" s="391" t="s">
        <v>335</v>
      </c>
    </row>
    <row r="2" spans="1:21">
      <c r="A2" s="18" t="s">
        <v>304</v>
      </c>
      <c r="M2" s="90"/>
    </row>
    <row r="3" spans="1:21">
      <c r="A3" s="18" t="s">
        <v>331</v>
      </c>
    </row>
    <row r="4" spans="1:21">
      <c r="A4" s="151" t="s">
        <v>0</v>
      </c>
      <c r="B4" s="151"/>
      <c r="C4" s="151"/>
      <c r="D4" s="151"/>
      <c r="E4" s="151"/>
      <c r="F4" s="151"/>
      <c r="G4" s="151"/>
      <c r="H4" s="151"/>
      <c r="I4" s="151"/>
      <c r="J4" s="151"/>
      <c r="K4" s="151"/>
    </row>
    <row r="5" spans="1:21" customFormat="1">
      <c r="A5" s="165" t="s">
        <v>301</v>
      </c>
      <c r="B5" s="19"/>
      <c r="C5" s="19"/>
      <c r="D5" s="19"/>
      <c r="E5" s="19"/>
      <c r="F5" s="19"/>
      <c r="G5" s="19"/>
      <c r="H5" s="19"/>
      <c r="I5" s="19"/>
      <c r="J5" s="19"/>
      <c r="K5" s="19"/>
      <c r="O5" s="377"/>
    </row>
    <row r="6" spans="1:21">
      <c r="A6" s="165" t="s">
        <v>221</v>
      </c>
      <c r="O6" s="99"/>
    </row>
    <row r="7" spans="1:21" ht="15.6">
      <c r="A7" s="233" t="s">
        <v>388</v>
      </c>
      <c r="B7" s="234" t="s">
        <v>20</v>
      </c>
      <c r="C7" s="241" t="s">
        <v>262</v>
      </c>
      <c r="D7" s="241" t="s">
        <v>263</v>
      </c>
      <c r="E7" s="241" t="s">
        <v>264</v>
      </c>
      <c r="F7" s="241" t="s">
        <v>265</v>
      </c>
      <c r="G7" s="241" t="s">
        <v>266</v>
      </c>
      <c r="H7" s="235" t="s">
        <v>267</v>
      </c>
      <c r="I7" s="235" t="s">
        <v>166</v>
      </c>
      <c r="J7" s="235" t="s">
        <v>167</v>
      </c>
      <c r="K7" s="241" t="s">
        <v>168</v>
      </c>
      <c r="L7" s="241" t="s">
        <v>268</v>
      </c>
      <c r="M7" s="241" t="s">
        <v>269</v>
      </c>
      <c r="N7" s="242" t="s">
        <v>270</v>
      </c>
      <c r="O7" s="242" t="s">
        <v>279</v>
      </c>
    </row>
    <row r="8" spans="1:21" ht="18">
      <c r="A8" s="66" t="s">
        <v>66</v>
      </c>
      <c r="B8" s="64" t="s">
        <v>149</v>
      </c>
      <c r="C8" s="92">
        <v>2751.4492753299833</v>
      </c>
      <c r="D8" s="92">
        <v>2778.600585966743</v>
      </c>
      <c r="E8" s="92">
        <v>3162.083279269631</v>
      </c>
      <c r="F8" s="92">
        <v>2579.0002437551398</v>
      </c>
      <c r="G8" s="92">
        <v>2623.5219960664472</v>
      </c>
      <c r="H8" s="70">
        <v>2827.5401132879151</v>
      </c>
      <c r="I8" s="70">
        <v>2522.500809164987</v>
      </c>
      <c r="J8" s="88">
        <v>2645.0176350059005</v>
      </c>
      <c r="K8" s="82">
        <v>2812.5633007041547</v>
      </c>
      <c r="L8" s="82">
        <v>2634.4467601093797</v>
      </c>
      <c r="M8" s="82">
        <v>2909.6327629077946</v>
      </c>
      <c r="N8" s="229">
        <v>2965.8160407393402</v>
      </c>
      <c r="O8" s="229">
        <v>2866.2919697766333</v>
      </c>
    </row>
    <row r="9" spans="1:21" ht="15.6">
      <c r="A9" s="116" t="s">
        <v>65</v>
      </c>
      <c r="B9" s="64" t="s">
        <v>170</v>
      </c>
      <c r="C9" s="92">
        <v>728341</v>
      </c>
      <c r="D9" s="92">
        <v>740098</v>
      </c>
      <c r="E9" s="92">
        <v>750349</v>
      </c>
      <c r="F9" s="92">
        <v>756647</v>
      </c>
      <c r="G9" s="92">
        <v>758520</v>
      </c>
      <c r="H9" s="70">
        <v>762345</v>
      </c>
      <c r="I9" s="70">
        <v>767378</v>
      </c>
      <c r="J9" s="88">
        <v>771133</v>
      </c>
      <c r="K9" s="82">
        <v>776526</v>
      </c>
      <c r="L9" s="82">
        <v>783272</v>
      </c>
      <c r="M9" s="82">
        <v>790328</v>
      </c>
      <c r="N9" s="229">
        <v>798971</v>
      </c>
      <c r="O9" s="229">
        <v>807812</v>
      </c>
      <c r="P9" s="36"/>
      <c r="Q9" s="36"/>
      <c r="R9" s="36"/>
      <c r="S9" s="36"/>
      <c r="T9" s="36"/>
      <c r="U9" s="36"/>
    </row>
    <row r="10" spans="1:21" ht="18">
      <c r="A10" s="227" t="s">
        <v>67</v>
      </c>
      <c r="B10" s="238" t="s">
        <v>173</v>
      </c>
      <c r="C10" s="243">
        <f>(C8*1000)/C9</f>
        <v>3.7776937936076416</v>
      </c>
      <c r="D10" s="243">
        <f t="shared" ref="D10:O10" si="0">(D8*1000)/D9</f>
        <v>3.7543684565648645</v>
      </c>
      <c r="E10" s="243">
        <f t="shared" si="0"/>
        <v>4.2141500545341311</v>
      </c>
      <c r="F10" s="243">
        <f t="shared" si="0"/>
        <v>3.4084589560986034</v>
      </c>
      <c r="G10" s="243">
        <f t="shared" si="0"/>
        <v>3.4587380636851335</v>
      </c>
      <c r="H10" s="243">
        <f t="shared" si="0"/>
        <v>3.7090032902267542</v>
      </c>
      <c r="I10" s="243">
        <f t="shared" si="0"/>
        <v>3.28716852602627</v>
      </c>
      <c r="J10" s="243">
        <f t="shared" si="0"/>
        <v>3.4300407776685744</v>
      </c>
      <c r="K10" s="243">
        <f t="shared" si="0"/>
        <v>3.6219821367271083</v>
      </c>
      <c r="L10" s="243">
        <f t="shared" si="0"/>
        <v>3.3633868695796352</v>
      </c>
      <c r="M10" s="243">
        <f t="shared" si="0"/>
        <v>3.6815509040648879</v>
      </c>
      <c r="N10" s="243">
        <f t="shared" si="0"/>
        <v>3.7120446683788777</v>
      </c>
      <c r="O10" s="243">
        <f t="shared" si="0"/>
        <v>3.5482166268595083</v>
      </c>
    </row>
    <row r="11" spans="1:21">
      <c r="A11" s="153" t="s">
        <v>187</v>
      </c>
      <c r="B11" s="153"/>
      <c r="C11" s="153"/>
      <c r="D11" s="153"/>
      <c r="E11" s="153"/>
      <c r="F11" s="153"/>
      <c r="G11" s="153"/>
      <c r="H11" s="153"/>
      <c r="I11" s="153"/>
      <c r="J11" s="153"/>
      <c r="K11" s="153"/>
    </row>
    <row r="12" spans="1:21">
      <c r="A12" s="153" t="s">
        <v>191</v>
      </c>
      <c r="B12" s="153"/>
      <c r="C12" s="153"/>
      <c r="D12" s="153"/>
      <c r="E12" s="153"/>
      <c r="F12" s="153"/>
      <c r="G12" s="153"/>
      <c r="H12" s="153"/>
      <c r="I12" s="153"/>
      <c r="J12" s="153"/>
      <c r="K12" s="153"/>
    </row>
    <row r="13" spans="1:21">
      <c r="A13" s="151" t="s">
        <v>146</v>
      </c>
      <c r="B13" s="151"/>
      <c r="C13" s="151"/>
      <c r="D13" s="151"/>
      <c r="E13" s="151"/>
      <c r="F13" s="151"/>
      <c r="G13" s="151"/>
      <c r="H13" s="151"/>
      <c r="I13" s="151"/>
      <c r="J13" s="151"/>
      <c r="K13" s="151"/>
    </row>
    <row r="14" spans="1:21">
      <c r="A14" s="165" t="s">
        <v>295</v>
      </c>
      <c r="C14" s="91"/>
      <c r="D14" s="91"/>
      <c r="E14" s="91"/>
      <c r="F14" s="91"/>
      <c r="G14" s="91"/>
      <c r="H14" s="91"/>
      <c r="I14" s="91"/>
      <c r="J14" s="91"/>
      <c r="K14" s="91"/>
      <c r="L14" s="91"/>
      <c r="M14" s="91"/>
      <c r="N14" s="91"/>
    </row>
  </sheetData>
  <hyperlinks>
    <hyperlink ref="A6" r:id="rId1" xr:uid="{00000000-0004-0000-0500-000000000000}"/>
    <hyperlink ref="A14" location="Contents!A1" display="Return to Contents Page" xr:uid="{00000000-0004-0000-0500-000001000000}"/>
    <hyperlink ref="A5" r:id="rId2" xr:uid="{00000000-0004-0000-0500-000002000000}"/>
  </hyperlinks>
  <pageMargins left="0.25" right="0.25" top="0.75" bottom="0.75" header="0.3" footer="0.3"/>
  <pageSetup paperSize="9" scale="69" orientation="landscape"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2"/>
  <sheetViews>
    <sheetView workbookViewId="0"/>
  </sheetViews>
  <sheetFormatPr defaultColWidth="11.44140625" defaultRowHeight="14.4"/>
  <cols>
    <col min="1" max="1" width="29.109375" style="18" customWidth="1"/>
    <col min="2" max="16384" width="11.44140625" style="18"/>
  </cols>
  <sheetData>
    <row r="1" spans="1:10" ht="17.399999999999999">
      <c r="A1" s="391" t="s">
        <v>337</v>
      </c>
    </row>
    <row r="2" spans="1:10">
      <c r="A2" s="18" t="s">
        <v>153</v>
      </c>
    </row>
    <row r="3" spans="1:10">
      <c r="A3" s="18" t="s">
        <v>338</v>
      </c>
    </row>
    <row r="4" spans="1:10">
      <c r="A4" s="18" t="s">
        <v>186</v>
      </c>
    </row>
    <row r="5" spans="1:10">
      <c r="A5" s="165" t="s">
        <v>192</v>
      </c>
    </row>
    <row r="6" spans="1:10" ht="15" customHeight="1">
      <c r="A6" s="224" t="s">
        <v>68</v>
      </c>
      <c r="B6" s="235" t="s">
        <v>255</v>
      </c>
      <c r="C6" s="235" t="s">
        <v>258</v>
      </c>
      <c r="D6" s="235" t="s">
        <v>260</v>
      </c>
      <c r="E6" s="235" t="s">
        <v>263</v>
      </c>
      <c r="F6" s="235" t="s">
        <v>265</v>
      </c>
      <c r="G6" s="236" t="s">
        <v>168</v>
      </c>
    </row>
    <row r="7" spans="1:10" ht="15.6">
      <c r="A7" s="244" t="s">
        <v>10</v>
      </c>
      <c r="B7" s="95">
        <v>0.5</v>
      </c>
      <c r="C7" s="95">
        <v>0.59799999999999998</v>
      </c>
      <c r="D7" s="95">
        <v>0.61599999999999999</v>
      </c>
      <c r="E7" s="95">
        <v>0.64500000000000002</v>
      </c>
      <c r="F7" s="95">
        <v>0.66200000000000003</v>
      </c>
      <c r="G7" s="245">
        <v>0.65300000000000002</v>
      </c>
      <c r="H7" s="74"/>
      <c r="I7" s="91"/>
      <c r="J7" s="74"/>
    </row>
    <row r="8" spans="1:10" ht="15.6">
      <c r="A8" s="244" t="s">
        <v>11</v>
      </c>
      <c r="B8" s="95">
        <v>0.94</v>
      </c>
      <c r="C8" s="95">
        <v>0.94699999999999995</v>
      </c>
      <c r="D8" s="95">
        <v>0.94699999999999995</v>
      </c>
      <c r="E8" s="96">
        <v>0.95499999999999996</v>
      </c>
      <c r="F8" s="96">
        <v>0.95899999999999996</v>
      </c>
      <c r="G8" s="245">
        <v>0.98399999999999999</v>
      </c>
      <c r="H8" s="74"/>
      <c r="I8" s="91"/>
      <c r="J8" s="74"/>
    </row>
    <row r="9" spans="1:10" ht="15.6">
      <c r="A9" s="246" t="s">
        <v>12</v>
      </c>
      <c r="B9" s="247">
        <v>0.47</v>
      </c>
      <c r="C9" s="247">
        <v>0.61299999999999999</v>
      </c>
      <c r="D9" s="247">
        <v>0.67500000000000004</v>
      </c>
      <c r="E9" s="247">
        <v>0.76600000000000001</v>
      </c>
      <c r="F9" s="247">
        <v>0.80500000000000005</v>
      </c>
      <c r="G9" s="248">
        <v>0.874</v>
      </c>
      <c r="H9" s="74"/>
      <c r="I9" s="91"/>
      <c r="J9" s="74"/>
    </row>
    <row r="10" spans="1:10">
      <c r="A10" s="26" t="s">
        <v>78</v>
      </c>
    </row>
    <row r="11" spans="1:10">
      <c r="A11" s="18" t="s">
        <v>308</v>
      </c>
    </row>
    <row r="12" spans="1:10">
      <c r="A12" s="165" t="s">
        <v>295</v>
      </c>
      <c r="I12" s="94"/>
    </row>
  </sheetData>
  <hyperlinks>
    <hyperlink ref="A5" r:id="rId1" xr:uid="{00000000-0004-0000-0600-000000000000}"/>
    <hyperlink ref="A12" location="Contents!A1" display="Return to Contents Page" xr:uid="{00000000-0004-0000-0600-000001000000}"/>
  </hyperlinks>
  <pageMargins left="0.25" right="0.25" top="0.75" bottom="0.75" header="0.3" footer="0.3"/>
  <pageSetup paperSize="9" scale="83" orientation="landscape"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1"/>
  <sheetViews>
    <sheetView workbookViewId="0"/>
  </sheetViews>
  <sheetFormatPr defaultColWidth="11.44140625" defaultRowHeight="14.4"/>
  <cols>
    <col min="1" max="1" width="23.77734375" style="18" customWidth="1"/>
    <col min="2" max="16384" width="11.44140625" style="18"/>
  </cols>
  <sheetData>
    <row r="1" spans="1:9" ht="17.399999999999999">
      <c r="A1" s="391" t="s">
        <v>339</v>
      </c>
    </row>
    <row r="2" spans="1:9">
      <c r="A2" s="18" t="s">
        <v>153</v>
      </c>
    </row>
    <row r="3" spans="1:9">
      <c r="A3" s="18" t="s">
        <v>336</v>
      </c>
    </row>
    <row r="4" spans="1:9">
      <c r="A4" s="18" t="s">
        <v>186</v>
      </c>
      <c r="I4" s="93"/>
    </row>
    <row r="5" spans="1:9">
      <c r="A5" s="165" t="s">
        <v>192</v>
      </c>
    </row>
    <row r="6" spans="1:9" ht="16.5" customHeight="1">
      <c r="A6" s="224" t="s">
        <v>388</v>
      </c>
      <c r="B6" s="235" t="s">
        <v>255</v>
      </c>
      <c r="C6" s="235" t="s">
        <v>260</v>
      </c>
      <c r="D6" s="235" t="s">
        <v>263</v>
      </c>
      <c r="E6" s="235" t="s">
        <v>265</v>
      </c>
      <c r="F6" s="236" t="s">
        <v>168</v>
      </c>
    </row>
    <row r="7" spans="1:9" ht="16.5" customHeight="1">
      <c r="A7" s="244" t="s">
        <v>160</v>
      </c>
      <c r="B7" s="98">
        <v>48.55</v>
      </c>
      <c r="C7" s="98">
        <v>56.96</v>
      </c>
      <c r="D7" s="98">
        <v>60.22</v>
      </c>
      <c r="E7" s="98">
        <v>62.55</v>
      </c>
      <c r="F7" s="249">
        <v>65.83</v>
      </c>
      <c r="G7" s="74"/>
      <c r="H7" s="91"/>
      <c r="I7" s="74"/>
    </row>
    <row r="8" spans="1:9" ht="16.5" customHeight="1">
      <c r="A8" s="227" t="s">
        <v>13</v>
      </c>
      <c r="B8" s="239">
        <v>701000</v>
      </c>
      <c r="C8" s="239">
        <v>705000</v>
      </c>
      <c r="D8" s="239">
        <v>740000</v>
      </c>
      <c r="E8" s="239">
        <v>760000</v>
      </c>
      <c r="F8" s="240">
        <v>780000</v>
      </c>
      <c r="G8" s="74"/>
      <c r="H8" s="91"/>
      <c r="I8" s="74"/>
    </row>
    <row r="9" spans="1:9">
      <c r="A9" s="18" t="s">
        <v>78</v>
      </c>
    </row>
    <row r="10" spans="1:9">
      <c r="A10" s="18" t="s">
        <v>308</v>
      </c>
    </row>
    <row r="11" spans="1:9">
      <c r="A11" s="165" t="s">
        <v>295</v>
      </c>
    </row>
  </sheetData>
  <hyperlinks>
    <hyperlink ref="A5" r:id="rId1" xr:uid="{00000000-0004-0000-0700-000000000000}"/>
    <hyperlink ref="A11" location="Contents!A1" display="Return to Contents Page" xr:uid="{00000000-0004-0000-0700-000001000000}"/>
  </hyperlinks>
  <pageMargins left="0.25" right="0.25" top="0.75" bottom="0.75" header="0.3" footer="0.3"/>
  <pageSetup paperSize="9" scale="82" orientation="landscape"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Cover_sheet</vt:lpstr>
      <vt:lpstr>Contents</vt:lpstr>
      <vt:lpstr>Table 1.1</vt:lpstr>
      <vt:lpstr>Table 1.2</vt:lpstr>
      <vt:lpstr>Table 2.1</vt:lpstr>
      <vt:lpstr>Table 2.2</vt:lpstr>
      <vt:lpstr>Table 3.1</vt:lpstr>
      <vt:lpstr>Table 3.2</vt:lpstr>
      <vt:lpstr>Table 3.3</vt:lpstr>
      <vt:lpstr>Tables 3.4</vt:lpstr>
      <vt:lpstr>Table 3.5</vt:lpstr>
      <vt:lpstr>Tables 3.6</vt:lpstr>
      <vt:lpstr>Table 4.1</vt:lpstr>
      <vt:lpstr>Table 4.2</vt:lpstr>
      <vt:lpstr>Tables 5.1</vt:lpstr>
      <vt:lpstr>Table 5.2</vt:lpstr>
      <vt:lpstr>Table 5.3</vt:lpstr>
      <vt:lpstr>Table 5.4</vt:lpstr>
      <vt:lpstr>Table 5.5</vt:lpstr>
      <vt:lpstr>Table 5.6</vt:lpstr>
      <vt:lpstr>Table 5.7</vt:lpstr>
      <vt:lpstr>Table 6.1</vt:lpstr>
      <vt:lpstr>Table 6.2</vt:lpstr>
      <vt:lpstr>Table 6.3</vt:lpstr>
      <vt:lpstr>Tables 6.4</vt:lpstr>
      <vt:lpstr>Table 6.5</vt:lpstr>
      <vt:lpstr>Table 7.1</vt:lpstr>
      <vt:lpstr>Table 7.2</vt:lpstr>
      <vt:lpstr>'Tables 3.6'!Print_Area</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Carbon Intensity Indicators 2021 data tables</dc:title>
  <dc:subject>Climate Change Statistics</dc:subject>
  <dc:creator>Statistics and Analytical Services Branch</dc:creator>
  <cp:keywords>climate change, carbon intensity indicators</cp:keywords>
  <cp:lastModifiedBy>Barbour, Katie</cp:lastModifiedBy>
  <cp:lastPrinted>2019-09-16T10:28:54Z</cp:lastPrinted>
  <dcterms:created xsi:type="dcterms:W3CDTF">2015-04-15T14:57:28Z</dcterms:created>
  <dcterms:modified xsi:type="dcterms:W3CDTF">2022-10-20T06:55:27Z</dcterms:modified>
</cp:coreProperties>
</file>