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3781\Documents\Projections\"/>
    </mc:Choice>
  </mc:AlternateContent>
  <bookViews>
    <workbookView xWindow="0" yWindow="0" windowWidth="24000" windowHeight="9135" tabRatio="781"/>
  </bookViews>
  <sheets>
    <sheet name="Cover" sheetId="1" r:id="rId1"/>
    <sheet name="NI_chart" sheetId="5" r:id="rId2"/>
    <sheet name="Sector_table" sheetId="3" r:id="rId3"/>
  </sheets>
  <calcPr calcId="152511"/>
</workbook>
</file>

<file path=xl/calcChain.xml><?xml version="1.0" encoding="utf-8"?>
<calcChain xmlns="http://schemas.openxmlformats.org/spreadsheetml/2006/main">
  <c r="AE38" i="5" l="1"/>
  <c r="D8" i="3"/>
  <c r="D9" i="3"/>
  <c r="D10" i="3"/>
  <c r="D11" i="3"/>
  <c r="D12" i="3"/>
  <c r="D13" i="3"/>
  <c r="D14" i="3"/>
  <c r="D15" i="3"/>
  <c r="D16" i="3"/>
  <c r="D7" i="3"/>
  <c r="L38" i="5" l="1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K38" i="5"/>
  <c r="H38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E39" i="5"/>
  <c r="C38" i="5"/>
  <c r="E8" i="3"/>
  <c r="E9" i="3"/>
  <c r="E10" i="3"/>
  <c r="E11" i="3"/>
  <c r="E12" i="3"/>
  <c r="E13" i="3"/>
  <c r="E14" i="3"/>
  <c r="E15" i="3"/>
  <c r="E16" i="3"/>
  <c r="E7" i="3"/>
  <c r="C8" i="3"/>
  <c r="C9" i="3"/>
  <c r="C10" i="3"/>
  <c r="C11" i="3"/>
  <c r="C12" i="3"/>
  <c r="C13" i="3"/>
  <c r="C14" i="3"/>
  <c r="C15" i="3"/>
  <c r="C16" i="3"/>
  <c r="C7" i="3"/>
  <c r="I8" i="3" l="1"/>
  <c r="I9" i="3"/>
  <c r="I10" i="3"/>
  <c r="I11" i="3"/>
  <c r="I12" i="3"/>
  <c r="I13" i="3"/>
  <c r="I14" i="3"/>
  <c r="I15" i="3"/>
  <c r="I16" i="3"/>
  <c r="I7" i="3"/>
  <c r="G8" i="3" l="1"/>
  <c r="G9" i="3"/>
  <c r="G10" i="3"/>
  <c r="G11" i="3"/>
  <c r="G12" i="3"/>
  <c r="G13" i="3"/>
  <c r="G14" i="3"/>
  <c r="G15" i="3"/>
  <c r="G16" i="3"/>
  <c r="G7" i="3"/>
  <c r="H7" i="3" l="1"/>
  <c r="F7" i="3" l="1"/>
  <c r="H16" i="3" l="1"/>
  <c r="F10" i="3" l="1"/>
  <c r="F14" i="3"/>
  <c r="H8" i="3"/>
  <c r="H9" i="3"/>
  <c r="H10" i="3"/>
  <c r="H14" i="3" l="1"/>
  <c r="H11" i="3"/>
  <c r="F11" i="3"/>
  <c r="H15" i="3"/>
  <c r="F15" i="3"/>
  <c r="F13" i="3"/>
  <c r="F9" i="3"/>
  <c r="F12" i="3"/>
  <c r="F8" i="3"/>
  <c r="H12" i="3"/>
  <c r="H13" i="3"/>
  <c r="F16" i="3" l="1"/>
</calcChain>
</file>

<file path=xl/sharedStrings.xml><?xml version="1.0" encoding="utf-8"?>
<sst xmlns="http://schemas.openxmlformats.org/spreadsheetml/2006/main" count="73" uniqueCount="66">
  <si>
    <t>Coverage:</t>
  </si>
  <si>
    <t>Frequency:</t>
  </si>
  <si>
    <t>Reporting period:</t>
  </si>
  <si>
    <t>Theme:</t>
  </si>
  <si>
    <t>Date of publication:</t>
  </si>
  <si>
    <t>URL:</t>
  </si>
  <si>
    <t>Northern Ireland</t>
  </si>
  <si>
    <t>Agriculture and Environment</t>
  </si>
  <si>
    <t>Annual</t>
  </si>
  <si>
    <t>Statistician:</t>
  </si>
  <si>
    <t>Telephone:</t>
  </si>
  <si>
    <t>Email:</t>
  </si>
  <si>
    <t>Address:</t>
  </si>
  <si>
    <t>Department of Agriculture, Environment and Rural Affairs</t>
  </si>
  <si>
    <t>Room 816, Dundonald House</t>
  </si>
  <si>
    <t>Upper Newtownards Road</t>
  </si>
  <si>
    <t>Ballymiscaw</t>
  </si>
  <si>
    <t>Belfast BT4 3SB</t>
  </si>
  <si>
    <t>No</t>
  </si>
  <si>
    <t>National Statistics data:</t>
  </si>
  <si>
    <t>This spreadsheet contains the tables and charts used in the Northern Ireland greenhouse gas</t>
  </si>
  <si>
    <t>Agriculture</t>
  </si>
  <si>
    <t>Business</t>
  </si>
  <si>
    <t>Energy Supply</t>
  </si>
  <si>
    <t>Industrial Process</t>
  </si>
  <si>
    <t>Land Use Change</t>
  </si>
  <si>
    <t>Public</t>
  </si>
  <si>
    <t>Residential</t>
  </si>
  <si>
    <t>Transport</t>
  </si>
  <si>
    <t>Waste Management</t>
  </si>
  <si>
    <t>Sector</t>
  </si>
  <si>
    <t>Total</t>
  </si>
  <si>
    <t>Energy supply</t>
  </si>
  <si>
    <t>Industrial process</t>
  </si>
  <si>
    <t>Land use change</t>
  </si>
  <si>
    <t>Waste management</t>
  </si>
  <si>
    <r>
      <t>Units: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</si>
  <si>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r>
      <t>Units: ktCO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</si>
  <si>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This line chart was based on the following data table.</t>
  </si>
  <si>
    <t>028 9054 0916</t>
  </si>
  <si>
    <t>Statistics and Analytical Services Branch</t>
  </si>
  <si>
    <t>Pamela McCorry</t>
  </si>
  <si>
    <t>env.stats@daera-ni.gov.uk</t>
  </si>
  <si>
    <t>Northern Ireland Greenhouse Gas Projections Update</t>
  </si>
  <si>
    <t>projection update 1990-2030.</t>
  </si>
  <si>
    <t>1990-2030</t>
  </si>
  <si>
    <t>https://www.daera-ni.gov.uk/articles/northern-ireland-greenhouse-gas-projections</t>
  </si>
  <si>
    <t>Year</t>
  </si>
  <si>
    <r>
      <t>Northern Ireland, 1990 to 2030, MtCO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e</t>
    </r>
  </si>
  <si>
    <t>Emissions share, reduction and projection reduction by sector</t>
  </si>
  <si>
    <t>The latest projections report is available at:</t>
  </si>
  <si>
    <t>Based on 2018 Greenhouse Gas Inventory</t>
  </si>
  <si>
    <t>11 February 2021</t>
  </si>
  <si>
    <t>Total GHG emissions from latest GHG inventory (1990 to 2018) and updated projections (2019 to 2030)</t>
  </si>
  <si>
    <t>The 1990-2018 figures are from the Greenhouse Gas Inventory whilst the 2019-2030 figures are from the latest projections.</t>
  </si>
  <si>
    <t>Source: Greenhouse Gas Inventories for England, Scotland, Wales and Northern Ireland: 1990 - 2018</t>
  </si>
  <si>
    <t>Northern Ireland; 1990, 2018, 2030</t>
  </si>
  <si>
    <r>
      <t>Emissions (MtCO</t>
    </r>
    <r>
      <rPr>
        <sz val="8"/>
        <color theme="1"/>
        <rFont val="Arial"/>
        <family val="2"/>
      </rPr>
      <t>2</t>
    </r>
    <r>
      <rPr>
        <sz val="12"/>
        <color theme="1"/>
        <rFont val="Arial"/>
        <family val="2"/>
      </rPr>
      <t>e)</t>
    </r>
  </si>
  <si>
    <t>% change in emissions</t>
  </si>
  <si>
    <t>% share of total emissions</t>
  </si>
  <si>
    <t>1990 to 2018</t>
  </si>
  <si>
    <t>1990 to 2030</t>
  </si>
  <si>
    <t>greenhouse gas inventory 1990 to 2018</t>
  </si>
  <si>
    <t>projections 2019 to 2030</t>
  </si>
  <si>
    <t>Northern Ireland Greenhouse Gas Projections - DAERA</t>
  </si>
  <si>
    <t>Greenhouse Gas Inventories for England, Scotland, Wales &amp; Northern Ireland - NAEI, BEIS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</si>
</sst>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00"/>
    <numFmt numFmtId="169" formatCode="_-* #,##0.0_-;\-* #,##0.0_-;_-* &quot;-&quot;??_-;_-@_-"/>
    <numFmt numFmtId="170" formatCode="#,##0.0000000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vertAlign val="subscript"/>
      <sz val="12"/>
      <color theme="1"/>
      <name val="Arial"/>
      <family val="2"/>
    </font>
    <font>
      <sz val="12"/>
      <color theme="0" tint="-0.49998474074526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u/>
      <sz val="12"/>
      <name val="Arial"/>
      <family val="2"/>
    </font>
    <font>
      <sz val="8"/>
      <color theme="1"/>
      <name val="Arial"/>
      <family val="2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3" fontId="3" fillId="0" borderId="0" xfId="0" applyNumberFormat="1" applyFont="1"/>
    <xf numFmtId="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166" fontId="3" fillId="0" borderId="0" xfId="2" applyNumberFormat="1" applyFont="1"/>
    <xf numFmtId="0" fontId="9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167" fontId="3" fillId="0" borderId="0" xfId="2" applyNumberFormat="1" applyFont="1"/>
    <xf numFmtId="167" fontId="3" fillId="0" borderId="0" xfId="0" applyNumberFormat="1" applyFont="1"/>
    <xf numFmtId="49" fontId="3" fillId="0" borderId="0" xfId="0" applyNumberFormat="1" applyFont="1" applyFill="1"/>
    <xf numFmtId="0" fontId="14" fillId="0" borderId="0" xfId="1" applyFont="1" applyAlignment="1" applyProtection="1">
      <alignment horizontal="right"/>
    </xf>
    <xf numFmtId="168" fontId="15" fillId="0" borderId="0" xfId="0" applyNumberFormat="1" applyFont="1"/>
    <xf numFmtId="166" fontId="0" fillId="0" borderId="0" xfId="0" applyNumberFormat="1"/>
    <xf numFmtId="2" fontId="13" fillId="0" borderId="0" xfId="2" applyNumberFormat="1" applyFont="1"/>
    <xf numFmtId="2" fontId="0" fillId="0" borderId="0" xfId="2" applyNumberFormat="1" applyFont="1"/>
    <xf numFmtId="169" fontId="3" fillId="0" borderId="0" xfId="21" applyNumberFormat="1" applyFont="1"/>
    <xf numFmtId="169" fontId="3" fillId="0" borderId="0" xfId="0" applyNumberFormat="1" applyFont="1"/>
    <xf numFmtId="169" fontId="0" fillId="0" borderId="0" xfId="0" applyNumberFormat="1"/>
    <xf numFmtId="170" fontId="3" fillId="0" borderId="0" xfId="0" applyNumberFormat="1" applyFont="1"/>
    <xf numFmtId="0" fontId="4" fillId="0" borderId="0" xfId="0" applyFont="1" applyBorder="1" applyAlignment="1">
      <alignment horizontal="right" vertical="center" wrapText="1"/>
    </xf>
    <xf numFmtId="166" fontId="3" fillId="0" borderId="0" xfId="2" applyNumberFormat="1" applyFont="1" applyBorder="1"/>
    <xf numFmtId="0" fontId="3" fillId="0" borderId="0" xfId="0" applyFont="1" applyBorder="1"/>
    <xf numFmtId="0" fontId="4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165" fontId="3" fillId="0" borderId="5" xfId="0" applyNumberFormat="1" applyFont="1" applyBorder="1"/>
    <xf numFmtId="165" fontId="3" fillId="0" borderId="0" xfId="0" applyNumberFormat="1" applyFont="1" applyBorder="1"/>
    <xf numFmtId="165" fontId="3" fillId="0" borderId="6" xfId="0" applyNumberFormat="1" applyFont="1" applyBorder="1"/>
    <xf numFmtId="1" fontId="3" fillId="0" borderId="5" xfId="2" applyNumberFormat="1" applyFont="1" applyBorder="1"/>
    <xf numFmtId="1" fontId="3" fillId="0" borderId="6" xfId="2" applyNumberFormat="1" applyFont="1" applyBorder="1"/>
    <xf numFmtId="3" fontId="3" fillId="0" borderId="5" xfId="2" applyNumberFormat="1" applyFont="1" applyBorder="1"/>
    <xf numFmtId="3" fontId="3" fillId="0" borderId="6" xfId="2" applyNumberFormat="1" applyFont="1" applyBorder="1"/>
    <xf numFmtId="166" fontId="3" fillId="0" borderId="5" xfId="2" applyNumberFormat="1" applyFont="1" applyBorder="1"/>
    <xf numFmtId="166" fontId="3" fillId="0" borderId="6" xfId="2" applyNumberFormat="1" applyFont="1" applyBorder="1"/>
    <xf numFmtId="0" fontId="3" fillId="0" borderId="9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0" borderId="2" xfId="0" applyNumberFormat="1" applyFont="1" applyBorder="1"/>
    <xf numFmtId="3" fontId="4" fillId="0" borderId="4" xfId="0" applyNumberFormat="1" applyFont="1" applyBorder="1"/>
    <xf numFmtId="3" fontId="4" fillId="0" borderId="2" xfId="0" applyNumberFormat="1" applyFont="1" applyBorder="1"/>
    <xf numFmtId="166" fontId="4" fillId="0" borderId="4" xfId="2" applyNumberFormat="1" applyFont="1" applyBorder="1"/>
    <xf numFmtId="166" fontId="4" fillId="0" borderId="2" xfId="2" applyNumberFormat="1" applyFont="1" applyBorder="1"/>
    <xf numFmtId="0" fontId="16" fillId="0" borderId="0" xfId="1" applyFont="1" applyFill="1" applyAlignment="1" applyProtection="1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2">
    <cellStyle name="Comma" xfId="21" builtinId="3"/>
    <cellStyle name="Comma 2" xfId="11"/>
    <cellStyle name="Comma 3" xfId="13"/>
    <cellStyle name="Hyperlink" xfId="1" builtinId="8"/>
    <cellStyle name="Hyperlink 2" xfId="4"/>
    <cellStyle name="Normal" xfId="0" builtinId="0"/>
    <cellStyle name="Normal 2" xfId="5"/>
    <cellStyle name="Normal 2 2" xfId="7"/>
    <cellStyle name="Normal 3" xfId="6"/>
    <cellStyle name="Normal 4" xfId="8"/>
    <cellStyle name="Normal 5" xfId="9"/>
    <cellStyle name="Normal 6" xfId="10"/>
    <cellStyle name="Normal 7" xfId="15"/>
    <cellStyle name="Normal 8" xfId="17"/>
    <cellStyle name="Normal 9" xfId="3"/>
    <cellStyle name="Normal 9 2" xfId="19"/>
    <cellStyle name="Percent" xfId="2" builtinId="5"/>
    <cellStyle name="Percent 2" xfId="12"/>
    <cellStyle name="Percent 3" xfId="16"/>
    <cellStyle name="Percent 4" xfId="18"/>
    <cellStyle name="Percent 5" xfId="14"/>
    <cellStyle name="Percent 5 2" xfId="20"/>
  </cellStyles>
  <dxfs count="0"/>
  <tableStyles count="0" defaultTableStyle="TableStyleMedium9" defaultPivotStyle="PivotStyleLight16"/>
  <colors>
    <mruColors>
      <color rgb="FF4F81BD"/>
      <color rgb="FF93A9CF"/>
      <color rgb="FFDB843E"/>
      <color rgb="FFDB843D"/>
      <color rgb="FF4198AF"/>
      <color rgb="FF71588F"/>
      <color rgb="FF89A54E"/>
      <color rgb="FFAA46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NI_chart!$B$38</c:f>
              <c:strCache>
                <c:ptCount val="1"/>
                <c:pt idx="0">
                  <c:v>greenhouse gas inventory 1990 to 2018</c:v>
                </c:pt>
              </c:strCache>
            </c:strRef>
          </c:tx>
          <c:spPr>
            <a:ln w="28575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5"/>
            <c:marker>
              <c:symbol val="circle"/>
              <c:size val="7"/>
              <c:spPr>
                <a:solidFill>
                  <a:schemeClr val="accent3">
                    <a:lumMod val="50000"/>
                  </a:schemeClr>
                </a:solidFill>
                <a:ln w="38100">
                  <a:noFill/>
                </a:ln>
              </c:spPr>
            </c:marker>
            <c:bubble3D val="0"/>
          </c:dPt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NI_chart!$C$37:$AQ$37</c:f>
              <c:numCache>
                <c:formatCode>General</c:formatCode>
                <c:ptCount val="41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NI_chart!$C$38:$AQ$38</c:f>
              <c:numCache>
                <c:formatCode>_-* #,##0.0_-;\-* #,##0.0_-;_-* "-"??_-;_-@_-</c:formatCode>
                <c:ptCount val="41"/>
                <c:pt idx="0">
                  <c:v>24.262128474113933</c:v>
                </c:pt>
                <c:pt idx="5">
                  <c:v>25.206650931080979</c:v>
                </c:pt>
                <c:pt idx="8">
                  <c:v>24.698658650896267</c:v>
                </c:pt>
                <c:pt idx="9">
                  <c:v>25.2070754527461</c:v>
                </c:pt>
                <c:pt idx="10">
                  <c:v>24.906999594452191</c:v>
                </c:pt>
                <c:pt idx="11">
                  <c:v>25.266630834285959</c:v>
                </c:pt>
                <c:pt idx="12">
                  <c:v>22.90796104755902</c:v>
                </c:pt>
                <c:pt idx="13">
                  <c:v>23.125859358406231</c:v>
                </c:pt>
                <c:pt idx="14">
                  <c:v>23.007371577372304</c:v>
                </c:pt>
                <c:pt idx="15">
                  <c:v>23.79766655833755</c:v>
                </c:pt>
                <c:pt idx="16">
                  <c:v>24.158911632413727</c:v>
                </c:pt>
                <c:pt idx="17">
                  <c:v>23.008936669435293</c:v>
                </c:pt>
                <c:pt idx="18">
                  <c:v>22.634940087542237</c:v>
                </c:pt>
                <c:pt idx="19">
                  <c:v>20.901019941814607</c:v>
                </c:pt>
                <c:pt idx="20">
                  <c:v>21.483374425146724</c:v>
                </c:pt>
                <c:pt idx="21">
                  <c:v>20.260724145473713</c:v>
                </c:pt>
                <c:pt idx="22">
                  <c:v>20.446265285171624</c:v>
                </c:pt>
                <c:pt idx="23">
                  <c:v>20.62564274336134</c:v>
                </c:pt>
                <c:pt idx="24">
                  <c:v>19.843173185805362</c:v>
                </c:pt>
                <c:pt idx="25">
                  <c:v>20.32160365664836</c:v>
                </c:pt>
                <c:pt idx="26">
                  <c:v>20.627241255859055</c:v>
                </c:pt>
                <c:pt idx="27">
                  <c:v>19.920197769809135</c:v>
                </c:pt>
                <c:pt idx="28">
                  <c:v>19.428472949172949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NI_chart!$B$39</c:f>
              <c:strCache>
                <c:ptCount val="1"/>
                <c:pt idx="0">
                  <c:v>projections 2019 to 2030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  <a:prstDash val="dash"/>
            </a:ln>
          </c:spPr>
          <c:marker>
            <c:symbol val="none"/>
          </c:marker>
          <c:dPt>
            <c:idx val="28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Pt>
            <c:idx val="40"/>
            <c:marker>
              <c:symbol val="circle"/>
              <c:size val="10"/>
              <c:spPr>
                <a:solidFill>
                  <a:schemeClr val="bg1"/>
                </a:solidFill>
                <a:ln w="38100">
                  <a:solidFill>
                    <a:schemeClr val="accent3">
                      <a:lumMod val="50000"/>
                    </a:schemeClr>
                  </a:solidFill>
                </a:ln>
              </c:spPr>
            </c:marker>
            <c:bubble3D val="0"/>
          </c:dPt>
          <c:dLbls>
            <c:dLbl>
              <c:idx val="28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NI_chart!$C$37:$AQ$37</c:f>
              <c:numCache>
                <c:formatCode>General</c:formatCode>
                <c:ptCount val="41"/>
                <c:pt idx="0">
                  <c:v>1990</c:v>
                </c:pt>
                <c:pt idx="5">
                  <c:v>1995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</c:numCache>
            </c:numRef>
          </c:cat>
          <c:val>
            <c:numRef>
              <c:f>NI_chart!$C$39:$AQ$39</c:f>
              <c:numCache>
                <c:formatCode>_-* #,##0.0_-;\-* #,##0.0_-;_-* "-"??_-;_-@_-</c:formatCode>
                <c:ptCount val="41"/>
                <c:pt idx="28">
                  <c:v>19.428472949172949</c:v>
                </c:pt>
                <c:pt idx="29">
                  <c:v>17.69696779136012</c:v>
                </c:pt>
                <c:pt idx="30">
                  <c:v>17.417486484000257</c:v>
                </c:pt>
                <c:pt idx="31">
                  <c:v>17.131685913053577</c:v>
                </c:pt>
                <c:pt idx="32">
                  <c:v>16.753880560532238</c:v>
                </c:pt>
                <c:pt idx="33">
                  <c:v>16.621722594503655</c:v>
                </c:pt>
                <c:pt idx="34">
                  <c:v>15.425024103370605</c:v>
                </c:pt>
                <c:pt idx="35">
                  <c:v>15.021739341125363</c:v>
                </c:pt>
                <c:pt idx="36">
                  <c:v>14.921876952120991</c:v>
                </c:pt>
                <c:pt idx="37">
                  <c:v>14.865881114651701</c:v>
                </c:pt>
                <c:pt idx="38">
                  <c:v>14.807761345198051</c:v>
                </c:pt>
                <c:pt idx="39">
                  <c:v>14.753105773211791</c:v>
                </c:pt>
                <c:pt idx="40">
                  <c:v>14.680693797200648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469648"/>
        <c:axId val="346473960"/>
      </c:lineChart>
      <c:catAx>
        <c:axId val="34646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6473960"/>
        <c:crosses val="autoZero"/>
        <c:auto val="1"/>
        <c:lblAlgn val="ctr"/>
        <c:lblOffset val="100"/>
        <c:noMultiLvlLbl val="0"/>
      </c:catAx>
      <c:valAx>
        <c:axId val="346473960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bg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6469648"/>
        <c:crosses val="autoZero"/>
        <c:crossBetween val="midCat"/>
      </c:valAx>
      <c:spPr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26</xdr:row>
      <xdr:rowOff>22412</xdr:rowOff>
    </xdr:from>
    <xdr:to>
      <xdr:col>9</xdr:col>
      <xdr:colOff>484624</xdr:colOff>
      <xdr:row>33</xdr:row>
      <xdr:rowOff>4495</xdr:rowOff>
    </xdr:to>
    <xdr:grpSp>
      <xdr:nvGrpSpPr>
        <xdr:cNvPr id="4" name="Group 3"/>
        <xdr:cNvGrpSpPr/>
      </xdr:nvGrpSpPr>
      <xdr:grpSpPr>
        <a:xfrm>
          <a:off x="571500" y="5244353"/>
          <a:ext cx="6827153" cy="1315583"/>
          <a:chOff x="605118" y="5065059"/>
          <a:chExt cx="6827153" cy="1315583"/>
        </a:xfrm>
      </xdr:grpSpPr>
      <xdr:pic>
        <xdr:nvPicPr>
          <xdr:cNvPr id="3" name="Picture 2" descr="A4 DAERA Logo process.png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605118" y="5327065"/>
            <a:ext cx="3106287" cy="791570"/>
          </a:xfrm>
          <a:prstGeom prst="rect">
            <a:avLst/>
          </a:prstGeom>
        </xdr:spPr>
      </xdr:pic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25471" y="5065059"/>
            <a:ext cx="3106800" cy="131558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14</xdr:col>
      <xdr:colOff>214589</xdr:colOff>
      <xdr:row>32</xdr:row>
      <xdr:rowOff>66000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aera-ni.gov.uk/articles/northern-ireland-greenhouse-gas-projections" TargetMode="External"/><Relationship Id="rId1" Type="http://schemas.openxmlformats.org/officeDocument/2006/relationships/hyperlink" Target="mailto:env.stats@daera-ni.gov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naei.beis.gov.uk/reports/reports?report_id=1000" TargetMode="External"/><Relationship Id="rId1" Type="http://schemas.openxmlformats.org/officeDocument/2006/relationships/hyperlink" Target="https://www.daera-ni.gov.uk/articles/northern-ireland-greenhouse-gas-proje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6"/>
  <sheetViews>
    <sheetView showGridLines="0" tabSelected="1" zoomScale="85" zoomScaleNormal="85" workbookViewId="0"/>
  </sheetViews>
  <sheetFormatPr defaultColWidth="9.140625" defaultRowHeight="15" x14ac:dyDescent="0.2"/>
  <cols>
    <col min="1" max="1" width="9.140625" style="1"/>
    <col min="2" max="2" width="30.7109375" style="1" bestFit="1" customWidth="1"/>
    <col min="3" max="3" width="9.42578125" style="2" bestFit="1" customWidth="1"/>
    <col min="4" max="16384" width="9.140625" style="1"/>
  </cols>
  <sheetData>
    <row r="2" spans="2:3" ht="20.25" x14ac:dyDescent="0.3">
      <c r="B2" s="4" t="s">
        <v>43</v>
      </c>
    </row>
    <row r="3" spans="2:3" ht="20.25" x14ac:dyDescent="0.3">
      <c r="B3" s="4" t="s">
        <v>51</v>
      </c>
    </row>
    <row r="4" spans="2:3" ht="15" customHeight="1" x14ac:dyDescent="0.3">
      <c r="B4" s="4"/>
    </row>
    <row r="5" spans="2:3" ht="15" customHeight="1" x14ac:dyDescent="0.2">
      <c r="B5" s="2" t="s">
        <v>20</v>
      </c>
    </row>
    <row r="6" spans="2:3" ht="15" customHeight="1" x14ac:dyDescent="0.2">
      <c r="B6" s="2" t="s">
        <v>44</v>
      </c>
    </row>
    <row r="8" spans="2:3" ht="15.75" x14ac:dyDescent="0.25">
      <c r="B8" s="3" t="s">
        <v>4</v>
      </c>
      <c r="C8" s="18" t="s">
        <v>52</v>
      </c>
    </row>
    <row r="10" spans="2:3" ht="15.75" x14ac:dyDescent="0.25">
      <c r="B10" s="3" t="s">
        <v>0</v>
      </c>
      <c r="C10" s="2" t="s">
        <v>6</v>
      </c>
    </row>
    <row r="11" spans="2:3" ht="15.75" x14ac:dyDescent="0.25">
      <c r="B11" s="3" t="s">
        <v>3</v>
      </c>
      <c r="C11" s="2" t="s">
        <v>7</v>
      </c>
    </row>
    <row r="12" spans="2:3" ht="15.75" x14ac:dyDescent="0.25">
      <c r="B12" s="3" t="s">
        <v>1</v>
      </c>
      <c r="C12" s="2" t="s">
        <v>8</v>
      </c>
    </row>
    <row r="13" spans="2:3" ht="15.75" x14ac:dyDescent="0.25">
      <c r="B13" s="3" t="s">
        <v>2</v>
      </c>
      <c r="C13" s="2" t="s">
        <v>45</v>
      </c>
    </row>
    <row r="14" spans="2:3" ht="15.75" x14ac:dyDescent="0.25">
      <c r="B14" s="3" t="s">
        <v>19</v>
      </c>
      <c r="C14" s="2" t="s">
        <v>18</v>
      </c>
    </row>
    <row r="16" spans="2:3" ht="15.75" x14ac:dyDescent="0.25">
      <c r="B16" s="3" t="s">
        <v>9</v>
      </c>
      <c r="C16" s="2" t="s">
        <v>41</v>
      </c>
    </row>
    <row r="17" spans="2:3" ht="15.75" x14ac:dyDescent="0.25">
      <c r="B17" s="3" t="s">
        <v>10</v>
      </c>
      <c r="C17" s="2" t="s">
        <v>39</v>
      </c>
    </row>
    <row r="18" spans="2:3" ht="15.75" x14ac:dyDescent="0.25">
      <c r="B18" s="3" t="s">
        <v>11</v>
      </c>
      <c r="C18" s="5" t="s">
        <v>42</v>
      </c>
    </row>
    <row r="19" spans="2:3" ht="15.75" x14ac:dyDescent="0.25">
      <c r="B19" s="3" t="s">
        <v>5</v>
      </c>
      <c r="C19" s="5" t="s">
        <v>46</v>
      </c>
    </row>
    <row r="20" spans="2:3" ht="15.75" x14ac:dyDescent="0.25">
      <c r="B20" s="3"/>
      <c r="C20" s="5"/>
    </row>
    <row r="21" spans="2:3" ht="15.75" x14ac:dyDescent="0.25">
      <c r="B21" s="3" t="s">
        <v>12</v>
      </c>
      <c r="C21" s="2" t="s">
        <v>40</v>
      </c>
    </row>
    <row r="22" spans="2:3" x14ac:dyDescent="0.2">
      <c r="C22" s="2" t="s">
        <v>13</v>
      </c>
    </row>
    <row r="23" spans="2:3" x14ac:dyDescent="0.2">
      <c r="C23" s="2" t="s">
        <v>14</v>
      </c>
    </row>
    <row r="24" spans="2:3" x14ac:dyDescent="0.2">
      <c r="C24" s="2" t="s">
        <v>15</v>
      </c>
    </row>
    <row r="25" spans="2:3" x14ac:dyDescent="0.2">
      <c r="C25" s="2" t="s">
        <v>16</v>
      </c>
    </row>
    <row r="26" spans="2:3" x14ac:dyDescent="0.2">
      <c r="C26" s="2" t="s">
        <v>17</v>
      </c>
    </row>
  </sheetData>
  <hyperlinks>
    <hyperlink ref="C18" r:id="rId1"/>
    <hyperlink ref="C19" r:id="rId2"/>
  </hyperlinks>
  <pageMargins left="0.78740157480314965" right="0.78740157480314965" top="0.78740157480314965" bottom="0.78740157480314965" header="0.39370078740157483" footer="0.39370078740157483"/>
  <pageSetup paperSize="9" scale="9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70"/>
  <sheetViews>
    <sheetView showGridLines="0" zoomScale="85" zoomScaleNormal="85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43" width="10.7109375" style="2" customWidth="1"/>
    <col min="44" max="16384" width="9.140625" style="2"/>
  </cols>
  <sheetData>
    <row r="2" spans="2:18" ht="15.75" x14ac:dyDescent="0.25">
      <c r="B2" s="3" t="s">
        <v>53</v>
      </c>
      <c r="Q2"/>
      <c r="R2" s="19"/>
    </row>
    <row r="3" spans="2:18" ht="19.5" x14ac:dyDescent="0.35">
      <c r="B3" s="2" t="s">
        <v>48</v>
      </c>
    </row>
    <row r="4" spans="2:18" x14ac:dyDescent="0.2">
      <c r="B4" s="13"/>
    </row>
    <row r="18" spans="3:28" x14ac:dyDescent="0.2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35" spans="1:44" x14ac:dyDescent="0.2">
      <c r="B35" s="2" t="s">
        <v>38</v>
      </c>
    </row>
    <row r="36" spans="1:44" ht="19.5" x14ac:dyDescent="0.35">
      <c r="AQ36" s="7" t="s">
        <v>36</v>
      </c>
    </row>
    <row r="37" spans="1:44" ht="15.75" x14ac:dyDescent="0.25">
      <c r="B37" s="8" t="s">
        <v>47</v>
      </c>
      <c r="C37" s="10">
        <v>1990</v>
      </c>
      <c r="D37" s="10"/>
      <c r="E37" s="10"/>
      <c r="F37" s="10"/>
      <c r="G37" s="10"/>
      <c r="H37" s="10">
        <v>1995</v>
      </c>
      <c r="I37" s="10"/>
      <c r="J37" s="10"/>
      <c r="K37" s="10">
        <v>1998</v>
      </c>
      <c r="L37" s="10">
        <v>1999</v>
      </c>
      <c r="M37" s="10">
        <v>2000</v>
      </c>
      <c r="N37" s="10">
        <v>2001</v>
      </c>
      <c r="O37" s="10">
        <v>2002</v>
      </c>
      <c r="P37" s="10">
        <v>2003</v>
      </c>
      <c r="Q37" s="10">
        <v>2004</v>
      </c>
      <c r="R37" s="10">
        <v>2005</v>
      </c>
      <c r="S37" s="10">
        <v>2006</v>
      </c>
      <c r="T37" s="10">
        <v>2007</v>
      </c>
      <c r="U37" s="10">
        <v>2008</v>
      </c>
      <c r="V37" s="10">
        <v>2009</v>
      </c>
      <c r="W37" s="10">
        <v>2010</v>
      </c>
      <c r="X37" s="10">
        <v>2011</v>
      </c>
      <c r="Y37" s="10">
        <v>2012</v>
      </c>
      <c r="Z37" s="10">
        <v>2013</v>
      </c>
      <c r="AA37" s="10">
        <v>2014</v>
      </c>
      <c r="AB37" s="10">
        <v>2015</v>
      </c>
      <c r="AC37" s="10">
        <v>2016</v>
      </c>
      <c r="AD37" s="10">
        <v>2017</v>
      </c>
      <c r="AE37" s="10">
        <v>2018</v>
      </c>
      <c r="AF37" s="10">
        <v>2019</v>
      </c>
      <c r="AG37" s="10">
        <v>2020</v>
      </c>
      <c r="AH37" s="10">
        <v>2021</v>
      </c>
      <c r="AI37" s="10">
        <v>2022</v>
      </c>
      <c r="AJ37" s="10">
        <v>2023</v>
      </c>
      <c r="AK37" s="10">
        <v>2024</v>
      </c>
      <c r="AL37" s="10">
        <v>2025</v>
      </c>
      <c r="AM37" s="10">
        <v>2026</v>
      </c>
      <c r="AN37" s="10">
        <v>2027</v>
      </c>
      <c r="AO37" s="10">
        <v>2028</v>
      </c>
      <c r="AP37" s="10">
        <v>2029</v>
      </c>
      <c r="AQ37" s="10">
        <v>2030</v>
      </c>
    </row>
    <row r="38" spans="1:44" customFormat="1" ht="15.75" x14ac:dyDescent="0.25">
      <c r="B38" s="2" t="s">
        <v>62</v>
      </c>
      <c r="C38" s="24">
        <f>Sector_table!C30/1000</f>
        <v>24.262128474113933</v>
      </c>
      <c r="D38" s="24"/>
      <c r="E38" s="24"/>
      <c r="F38" s="24"/>
      <c r="G38" s="24"/>
      <c r="H38" s="24">
        <f>Sector_table!D30/1000</f>
        <v>25.206650931080979</v>
      </c>
      <c r="I38" s="24"/>
      <c r="J38" s="25"/>
      <c r="K38" s="24">
        <f>Sector_table!E30/1000</f>
        <v>24.698658650896267</v>
      </c>
      <c r="L38" s="24">
        <f>Sector_table!F30/1000</f>
        <v>25.2070754527461</v>
      </c>
      <c r="M38" s="24">
        <f>Sector_table!G30/1000</f>
        <v>24.906999594452191</v>
      </c>
      <c r="N38" s="24">
        <f>Sector_table!H30/1000</f>
        <v>25.266630834285959</v>
      </c>
      <c r="O38" s="24">
        <f>Sector_table!I30/1000</f>
        <v>22.90796104755902</v>
      </c>
      <c r="P38" s="24">
        <f>Sector_table!J30/1000</f>
        <v>23.125859358406231</v>
      </c>
      <c r="Q38" s="24">
        <f>Sector_table!K30/1000</f>
        <v>23.007371577372304</v>
      </c>
      <c r="R38" s="24">
        <f>Sector_table!L30/1000</f>
        <v>23.79766655833755</v>
      </c>
      <c r="S38" s="24">
        <f>Sector_table!M30/1000</f>
        <v>24.158911632413727</v>
      </c>
      <c r="T38" s="24">
        <f>Sector_table!N30/1000</f>
        <v>23.008936669435293</v>
      </c>
      <c r="U38" s="24">
        <f>Sector_table!O30/1000</f>
        <v>22.634940087542237</v>
      </c>
      <c r="V38" s="24">
        <f>Sector_table!P30/1000</f>
        <v>20.901019941814607</v>
      </c>
      <c r="W38" s="24">
        <f>Sector_table!Q30/1000</f>
        <v>21.483374425146724</v>
      </c>
      <c r="X38" s="24">
        <f>Sector_table!R30/1000</f>
        <v>20.260724145473713</v>
      </c>
      <c r="Y38" s="24">
        <f>Sector_table!S30/1000</f>
        <v>20.446265285171624</v>
      </c>
      <c r="Z38" s="24">
        <f>Sector_table!T30/1000</f>
        <v>20.62564274336134</v>
      </c>
      <c r="AA38" s="24">
        <f>Sector_table!U30/1000</f>
        <v>19.843173185805362</v>
      </c>
      <c r="AB38" s="24">
        <f>Sector_table!V30/1000</f>
        <v>20.32160365664836</v>
      </c>
      <c r="AC38" s="24">
        <f>Sector_table!W30/1000</f>
        <v>20.627241255859055</v>
      </c>
      <c r="AD38" s="24">
        <f>Sector_table!X30/1000</f>
        <v>19.920197769809135</v>
      </c>
      <c r="AE38" s="24">
        <f>Sector_table!Y30/1000</f>
        <v>19.428472949172949</v>
      </c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</row>
    <row r="39" spans="1:44" customFormat="1" ht="15.75" x14ac:dyDescent="0.25">
      <c r="B39" s="2" t="s">
        <v>63</v>
      </c>
      <c r="C39" s="26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>
        <f>Sector_table!Y30/1000</f>
        <v>19.428472949172949</v>
      </c>
      <c r="AF39" s="24">
        <f>Sector_table!Z30/1000</f>
        <v>17.69696779136012</v>
      </c>
      <c r="AG39" s="24">
        <f>Sector_table!AA30/1000</f>
        <v>17.417486484000257</v>
      </c>
      <c r="AH39" s="24">
        <f>Sector_table!AB30/1000</f>
        <v>17.131685913053577</v>
      </c>
      <c r="AI39" s="24">
        <f>Sector_table!AC30/1000</f>
        <v>16.753880560532238</v>
      </c>
      <c r="AJ39" s="24">
        <f>Sector_table!AD30/1000</f>
        <v>16.621722594503655</v>
      </c>
      <c r="AK39" s="24">
        <f>Sector_table!AE30/1000</f>
        <v>15.425024103370605</v>
      </c>
      <c r="AL39" s="24">
        <f>Sector_table!AF30/1000</f>
        <v>15.021739341125363</v>
      </c>
      <c r="AM39" s="24">
        <f>Sector_table!AG30/1000</f>
        <v>14.921876952120991</v>
      </c>
      <c r="AN39" s="24">
        <f>Sector_table!AH30/1000</f>
        <v>14.865881114651701</v>
      </c>
      <c r="AO39" s="24">
        <f>Sector_table!AI30/1000</f>
        <v>14.807761345198051</v>
      </c>
      <c r="AP39" s="24">
        <f>Sector_table!AJ30/1000</f>
        <v>14.753105773211791</v>
      </c>
      <c r="AQ39" s="24">
        <f>Sector_table!AK30/1000</f>
        <v>14.680693797200648</v>
      </c>
      <c r="AR39" s="21"/>
    </row>
    <row r="40" spans="1:44" ht="15.7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44" ht="15.7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44" ht="15.7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44" ht="15.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44" ht="15.7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44" ht="15.7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44" ht="15.7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44" ht="15.7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44" ht="15.7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ht="15.7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0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0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0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0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0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30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30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</sheetData>
  <pageMargins left="0.25" right="0.25" top="0.75" bottom="0.75" header="0.3" footer="0.3"/>
  <pageSetup paperSize="9" scale="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65"/>
  <sheetViews>
    <sheetView showGridLines="0" zoomScale="70" zoomScaleNormal="70" workbookViewId="0"/>
  </sheetViews>
  <sheetFormatPr defaultColWidth="9.140625" defaultRowHeight="15" x14ac:dyDescent="0.2"/>
  <cols>
    <col min="1" max="1" width="9.140625" style="2"/>
    <col min="2" max="2" width="22.85546875" style="2" bestFit="1" customWidth="1"/>
    <col min="3" max="37" width="14.28515625" style="2" customWidth="1"/>
    <col min="38" max="16384" width="9.140625" style="2"/>
  </cols>
  <sheetData>
    <row r="2" spans="1:18" ht="15.75" x14ac:dyDescent="0.25">
      <c r="B2" s="6" t="s">
        <v>49</v>
      </c>
      <c r="J2"/>
    </row>
    <row r="3" spans="1:18" x14ac:dyDescent="0.2">
      <c r="B3" s="2" t="s">
        <v>56</v>
      </c>
    </row>
    <row r="5" spans="1:18" ht="30.95" customHeight="1" x14ac:dyDescent="0.2">
      <c r="A5" s="30"/>
      <c r="B5" s="57" t="s">
        <v>30</v>
      </c>
      <c r="C5" s="52" t="s">
        <v>57</v>
      </c>
      <c r="D5" s="53"/>
      <c r="E5" s="54"/>
      <c r="F5" s="55" t="s">
        <v>59</v>
      </c>
      <c r="G5" s="56"/>
      <c r="H5" s="55" t="s">
        <v>58</v>
      </c>
      <c r="I5" s="56"/>
    </row>
    <row r="6" spans="1:18" ht="27.95" customHeight="1" x14ac:dyDescent="0.25">
      <c r="B6" s="58"/>
      <c r="C6" s="31">
        <v>1990</v>
      </c>
      <c r="D6" s="11">
        <v>2018</v>
      </c>
      <c r="E6" s="32">
        <v>2030</v>
      </c>
      <c r="F6" s="31">
        <v>2018</v>
      </c>
      <c r="G6" s="32">
        <v>2030</v>
      </c>
      <c r="H6" s="31" t="s">
        <v>60</v>
      </c>
      <c r="I6" s="32" t="s">
        <v>61</v>
      </c>
      <c r="J6" s="28"/>
      <c r="K6" s="28"/>
      <c r="O6"/>
      <c r="P6"/>
      <c r="Q6"/>
      <c r="R6"/>
    </row>
    <row r="7" spans="1:18" ht="15.75" x14ac:dyDescent="0.25">
      <c r="B7" s="42" t="s">
        <v>21</v>
      </c>
      <c r="C7" s="33">
        <f>C21/1000</f>
        <v>5.2794888570824332</v>
      </c>
      <c r="D7" s="34">
        <f>Y21/1000</f>
        <v>5.3232969224364064</v>
      </c>
      <c r="E7" s="35">
        <f>AK21/1000</f>
        <v>5.1193168623363148</v>
      </c>
      <c r="F7" s="36">
        <f t="shared" ref="F7:F15" si="0">(D7/$D$16%)</f>
        <v>27.399461277078981</v>
      </c>
      <c r="G7" s="37">
        <f t="shared" ref="G7:G16" si="1">(E7/$E$16%)</f>
        <v>34.871082614041576</v>
      </c>
      <c r="H7" s="40">
        <f t="shared" ref="H7:H16" si="2">(D7-C7)/C7%</f>
        <v>0.82977853614000308</v>
      </c>
      <c r="I7" s="41">
        <f t="shared" ref="I7:I16" si="3">(E7-C7)/C7%</f>
        <v>-3.0338542060041993</v>
      </c>
      <c r="J7" s="12"/>
      <c r="K7" s="12"/>
      <c r="O7" s="22"/>
      <c r="P7"/>
      <c r="Q7"/>
      <c r="R7"/>
    </row>
    <row r="8" spans="1:18" ht="15.75" x14ac:dyDescent="0.25">
      <c r="B8" s="42" t="s">
        <v>22</v>
      </c>
      <c r="C8" s="33">
        <f t="shared" ref="C8:C16" si="4">C22/1000</f>
        <v>3.0394780414075973</v>
      </c>
      <c r="D8" s="34">
        <f t="shared" ref="D8:D16" si="5">Y22/1000</f>
        <v>2.3512641050093501</v>
      </c>
      <c r="E8" s="35">
        <f t="shared" ref="E8:E16" si="6">AK22/1000</f>
        <v>1.0288759581943554</v>
      </c>
      <c r="F8" s="36">
        <f t="shared" si="0"/>
        <v>12.102156001454768</v>
      </c>
      <c r="G8" s="37">
        <f t="shared" si="1"/>
        <v>7.0083605884521898</v>
      </c>
      <c r="H8" s="40">
        <f t="shared" si="2"/>
        <v>-22.642503976752927</v>
      </c>
      <c r="I8" s="41">
        <f t="shared" si="3"/>
        <v>-66.14958410037147</v>
      </c>
      <c r="J8" s="12"/>
      <c r="K8" s="12"/>
      <c r="O8" s="23"/>
      <c r="P8"/>
      <c r="Q8"/>
      <c r="R8"/>
    </row>
    <row r="9" spans="1:18" ht="15.75" x14ac:dyDescent="0.25">
      <c r="B9" s="42" t="s">
        <v>32</v>
      </c>
      <c r="C9" s="33">
        <f t="shared" si="4"/>
        <v>5.3090557252764921</v>
      </c>
      <c r="D9" s="34">
        <f t="shared" si="5"/>
        <v>2.9268177502402617</v>
      </c>
      <c r="E9" s="35">
        <f t="shared" si="6"/>
        <v>1.2768847260384255</v>
      </c>
      <c r="F9" s="36">
        <f t="shared" si="0"/>
        <v>15.06457948546519</v>
      </c>
      <c r="G9" s="37">
        <f t="shared" si="1"/>
        <v>8.6977137707340866</v>
      </c>
      <c r="H9" s="40">
        <f t="shared" si="2"/>
        <v>-44.871218128194819</v>
      </c>
      <c r="I9" s="41">
        <f t="shared" si="3"/>
        <v>-75.948929675777194</v>
      </c>
      <c r="J9" s="12"/>
      <c r="K9" s="12"/>
      <c r="O9" s="22"/>
      <c r="P9"/>
      <c r="Q9"/>
      <c r="R9"/>
    </row>
    <row r="10" spans="1:18" ht="15.75" x14ac:dyDescent="0.25">
      <c r="B10" s="42" t="s">
        <v>33</v>
      </c>
      <c r="C10" s="33">
        <f t="shared" si="4"/>
        <v>0.75979994983869492</v>
      </c>
      <c r="D10" s="34">
        <f t="shared" si="5"/>
        <v>0.17426159444669634</v>
      </c>
      <c r="E10" s="35">
        <f t="shared" si="6"/>
        <v>0.17437029405745902</v>
      </c>
      <c r="F10" s="36">
        <f t="shared" si="0"/>
        <v>0.89693922369804413</v>
      </c>
      <c r="G10" s="37">
        <f t="shared" si="1"/>
        <v>1.1877524077963426</v>
      </c>
      <c r="H10" s="40">
        <f t="shared" si="2"/>
        <v>-77.06480574476322</v>
      </c>
      <c r="I10" s="41">
        <f t="shared" si="3"/>
        <v>-77.050499398627537</v>
      </c>
      <c r="J10" s="12"/>
      <c r="K10" s="12"/>
      <c r="O10" s="23"/>
      <c r="P10"/>
      <c r="Q10"/>
      <c r="R10"/>
    </row>
    <row r="11" spans="1:18" ht="15.75" x14ac:dyDescent="0.25">
      <c r="B11" s="42" t="s">
        <v>34</v>
      </c>
      <c r="C11" s="33">
        <f t="shared" si="4"/>
        <v>0.3885894627303334</v>
      </c>
      <c r="D11" s="34">
        <f t="shared" si="5"/>
        <v>0.51480681907020021</v>
      </c>
      <c r="E11" s="35">
        <f t="shared" si="6"/>
        <v>0.48392577514359963</v>
      </c>
      <c r="F11" s="36">
        <f t="shared" si="0"/>
        <v>2.6497544115638538</v>
      </c>
      <c r="G11" s="37">
        <f t="shared" si="1"/>
        <v>3.2963413162113349</v>
      </c>
      <c r="H11" s="40">
        <f t="shared" si="2"/>
        <v>32.480900396276816</v>
      </c>
      <c r="I11" s="41">
        <f t="shared" si="3"/>
        <v>24.533941744947953</v>
      </c>
      <c r="J11" s="12"/>
      <c r="K11" s="12"/>
      <c r="O11" s="23"/>
      <c r="P11"/>
      <c r="Q11"/>
      <c r="R11"/>
    </row>
    <row r="12" spans="1:18" ht="15.75" x14ac:dyDescent="0.25">
      <c r="B12" s="42" t="s">
        <v>26</v>
      </c>
      <c r="C12" s="33">
        <f t="shared" si="4"/>
        <v>0.48353136975335992</v>
      </c>
      <c r="D12" s="34">
        <f t="shared" si="5"/>
        <v>0.15142577796304491</v>
      </c>
      <c r="E12" s="35">
        <f t="shared" si="6"/>
        <v>0.15870125841647412</v>
      </c>
      <c r="F12" s="36">
        <f t="shared" si="0"/>
        <v>0.77940133719820193</v>
      </c>
      <c r="G12" s="37">
        <f t="shared" si="1"/>
        <v>1.0810201521043623</v>
      </c>
      <c r="H12" s="40">
        <f t="shared" si="2"/>
        <v>-68.683360080591186</v>
      </c>
      <c r="I12" s="41">
        <f t="shared" si="3"/>
        <v>-67.178704765851151</v>
      </c>
      <c r="J12" s="12"/>
      <c r="K12" s="12"/>
      <c r="O12" s="23"/>
      <c r="P12"/>
      <c r="Q12"/>
      <c r="R12"/>
    </row>
    <row r="13" spans="1:18" ht="15.75" x14ac:dyDescent="0.25">
      <c r="B13" s="42" t="s">
        <v>27</v>
      </c>
      <c r="C13" s="33">
        <f t="shared" si="4"/>
        <v>3.6767993421271421</v>
      </c>
      <c r="D13" s="34">
        <f t="shared" si="5"/>
        <v>2.7487490125516461</v>
      </c>
      <c r="E13" s="35">
        <f t="shared" si="6"/>
        <v>2.1092066394347819</v>
      </c>
      <c r="F13" s="36">
        <f t="shared" si="0"/>
        <v>14.148044572224899</v>
      </c>
      <c r="G13" s="37">
        <f t="shared" si="1"/>
        <v>14.367213624719636</v>
      </c>
      <c r="H13" s="40">
        <f t="shared" si="2"/>
        <v>-25.240711913274829</v>
      </c>
      <c r="I13" s="41">
        <f t="shared" si="3"/>
        <v>-42.63470907241458</v>
      </c>
      <c r="J13" s="12"/>
      <c r="K13" s="12"/>
      <c r="O13" s="22"/>
      <c r="P13"/>
      <c r="Q13"/>
      <c r="R13"/>
    </row>
    <row r="14" spans="1:18" ht="15.75" x14ac:dyDescent="0.25">
      <c r="B14" s="42" t="s">
        <v>28</v>
      </c>
      <c r="C14" s="33">
        <f t="shared" si="4"/>
        <v>3.4652831589731048</v>
      </c>
      <c r="D14" s="34">
        <f t="shared" si="5"/>
        <v>4.4537190802149524</v>
      </c>
      <c r="E14" s="35">
        <f t="shared" si="6"/>
        <v>3.8049092867569581</v>
      </c>
      <c r="F14" s="36">
        <f t="shared" si="0"/>
        <v>22.923670284671257</v>
      </c>
      <c r="G14" s="37">
        <f t="shared" si="1"/>
        <v>25.917775680891104</v>
      </c>
      <c r="H14" s="40">
        <f t="shared" si="2"/>
        <v>28.523958242268396</v>
      </c>
      <c r="I14" s="41">
        <f t="shared" si="3"/>
        <v>9.8008189288778755</v>
      </c>
      <c r="J14" s="12"/>
      <c r="K14" s="12"/>
      <c r="O14" s="23"/>
      <c r="P14"/>
      <c r="Q14"/>
      <c r="R14"/>
    </row>
    <row r="15" spans="1:18" ht="15.75" x14ac:dyDescent="0.25">
      <c r="B15" s="42" t="s">
        <v>35</v>
      </c>
      <c r="C15" s="33">
        <f t="shared" si="4"/>
        <v>1.8601025669247762</v>
      </c>
      <c r="D15" s="34">
        <f t="shared" si="5"/>
        <v>0.78413188724039506</v>
      </c>
      <c r="E15" s="35">
        <f t="shared" si="6"/>
        <v>0.52450299682227808</v>
      </c>
      <c r="F15" s="38">
        <f t="shared" si="0"/>
        <v>4.0359934066448329</v>
      </c>
      <c r="G15" s="39">
        <f t="shared" si="1"/>
        <v>3.5727398450493646</v>
      </c>
      <c r="H15" s="40">
        <f t="shared" si="2"/>
        <v>-57.844696245069699</v>
      </c>
      <c r="I15" s="41">
        <f t="shared" si="3"/>
        <v>-71.802469060111278</v>
      </c>
      <c r="J15" s="12"/>
      <c r="K15" s="12"/>
      <c r="O15" s="23"/>
      <c r="P15"/>
      <c r="Q15"/>
      <c r="R15"/>
    </row>
    <row r="16" spans="1:18" ht="15.75" x14ac:dyDescent="0.25">
      <c r="B16" s="43" t="s">
        <v>31</v>
      </c>
      <c r="C16" s="44">
        <f t="shared" si="4"/>
        <v>24.262128474113933</v>
      </c>
      <c r="D16" s="45">
        <f t="shared" si="5"/>
        <v>19.428472949172949</v>
      </c>
      <c r="E16" s="46">
        <f t="shared" si="6"/>
        <v>14.680693797200648</v>
      </c>
      <c r="F16" s="47">
        <f>SUM(F7:F15)</f>
        <v>100.00000000000003</v>
      </c>
      <c r="G16" s="48">
        <f t="shared" si="1"/>
        <v>100</v>
      </c>
      <c r="H16" s="49">
        <f t="shared" si="2"/>
        <v>-19.922635930718815</v>
      </c>
      <c r="I16" s="50">
        <f t="shared" si="3"/>
        <v>-39.491319515252066</v>
      </c>
      <c r="J16" s="29"/>
      <c r="K16" s="29"/>
      <c r="O16" s="23"/>
      <c r="P16"/>
      <c r="Q16"/>
      <c r="R16"/>
    </row>
    <row r="18" spans="2:37" x14ac:dyDescent="0.2">
      <c r="B18" s="2" t="s">
        <v>54</v>
      </c>
    </row>
    <row r="19" spans="2:37" ht="19.5" x14ac:dyDescent="0.35">
      <c r="AK19" s="2" t="s">
        <v>37</v>
      </c>
    </row>
    <row r="20" spans="2:37" ht="15.75" x14ac:dyDescent="0.25">
      <c r="B20" s="8" t="s">
        <v>30</v>
      </c>
      <c r="C20" s="10">
        <v>1990</v>
      </c>
      <c r="D20" s="10">
        <v>1995</v>
      </c>
      <c r="E20" s="10">
        <v>1998</v>
      </c>
      <c r="F20" s="10">
        <v>1999</v>
      </c>
      <c r="G20" s="10">
        <v>2000</v>
      </c>
      <c r="H20" s="10">
        <v>2001</v>
      </c>
      <c r="I20" s="10">
        <v>2002</v>
      </c>
      <c r="J20" s="10">
        <v>2003</v>
      </c>
      <c r="K20" s="10">
        <v>2004</v>
      </c>
      <c r="L20" s="10">
        <v>2005</v>
      </c>
      <c r="M20" s="10">
        <v>2006</v>
      </c>
      <c r="N20" s="10">
        <v>2007</v>
      </c>
      <c r="O20" s="10">
        <v>2008</v>
      </c>
      <c r="P20" s="10">
        <v>2009</v>
      </c>
      <c r="Q20" s="10">
        <v>2010</v>
      </c>
      <c r="R20" s="10">
        <v>2011</v>
      </c>
      <c r="S20" s="10">
        <v>2012</v>
      </c>
      <c r="T20" s="10">
        <v>2013</v>
      </c>
      <c r="U20" s="10">
        <v>2014</v>
      </c>
      <c r="V20" s="10">
        <v>2015</v>
      </c>
      <c r="W20" s="10">
        <v>2016</v>
      </c>
      <c r="X20" s="10">
        <v>2017</v>
      </c>
      <c r="Y20" s="10">
        <v>2018</v>
      </c>
      <c r="Z20" s="10">
        <v>2019</v>
      </c>
      <c r="AA20" s="10">
        <v>2020</v>
      </c>
      <c r="AB20" s="10">
        <v>2021</v>
      </c>
      <c r="AC20" s="10">
        <v>2022</v>
      </c>
      <c r="AD20" s="10">
        <v>2023</v>
      </c>
      <c r="AE20" s="10">
        <v>2024</v>
      </c>
      <c r="AF20" s="10">
        <v>2025</v>
      </c>
      <c r="AG20" s="10">
        <v>2026</v>
      </c>
      <c r="AH20" s="10">
        <v>2027</v>
      </c>
      <c r="AI20" s="10">
        <v>2028</v>
      </c>
      <c r="AJ20" s="10">
        <v>2029</v>
      </c>
      <c r="AK20" s="10">
        <v>2030</v>
      </c>
    </row>
    <row r="21" spans="2:37" x14ac:dyDescent="0.2">
      <c r="B21" s="2" t="s">
        <v>21</v>
      </c>
      <c r="C21" s="9">
        <v>5279.4888570824332</v>
      </c>
      <c r="D21" s="9">
        <v>5714.1519749368208</v>
      </c>
      <c r="E21" s="9">
        <v>5782.8278049365827</v>
      </c>
      <c r="F21" s="9">
        <v>5715.7268217435612</v>
      </c>
      <c r="G21" s="9">
        <v>5474.5294712969335</v>
      </c>
      <c r="H21" s="9">
        <v>5450.9159913460599</v>
      </c>
      <c r="I21" s="9">
        <v>5416.2849212947685</v>
      </c>
      <c r="J21" s="9">
        <v>5476.0363915392691</v>
      </c>
      <c r="K21" s="9">
        <v>5411.9411091336597</v>
      </c>
      <c r="L21" s="9">
        <v>5406.0485100047918</v>
      </c>
      <c r="M21" s="9">
        <v>5266.8118031245349</v>
      </c>
      <c r="N21" s="9">
        <v>5147.025615365661</v>
      </c>
      <c r="O21" s="9">
        <v>5018.6344344533427</v>
      </c>
      <c r="P21" s="9">
        <v>4988.8479041040682</v>
      </c>
      <c r="Q21" s="9">
        <v>5066.7264388540598</v>
      </c>
      <c r="R21" s="9">
        <v>5091.9716209302278</v>
      </c>
      <c r="S21" s="9">
        <v>5108.874127795013</v>
      </c>
      <c r="T21" s="9">
        <v>5118.8343330609932</v>
      </c>
      <c r="U21" s="9">
        <v>5134.9804940056565</v>
      </c>
      <c r="V21" s="9">
        <v>5212.3146202293974</v>
      </c>
      <c r="W21" s="9">
        <v>5347.2878635096995</v>
      </c>
      <c r="X21" s="9">
        <v>5415.070585392139</v>
      </c>
      <c r="Y21" s="9">
        <v>5323.296922436406</v>
      </c>
      <c r="Z21" s="9">
        <v>5289.2518237759887</v>
      </c>
      <c r="AA21" s="9">
        <v>5252.7000418660846</v>
      </c>
      <c r="AB21" s="9">
        <v>5227.2908371887106</v>
      </c>
      <c r="AC21" s="9">
        <v>5205.3602455664604</v>
      </c>
      <c r="AD21" s="9">
        <v>5185.9170369432586</v>
      </c>
      <c r="AE21" s="9">
        <v>5167.4626985873483</v>
      </c>
      <c r="AF21" s="9">
        <v>5150.5535400863491</v>
      </c>
      <c r="AG21" s="9">
        <v>5135.5907752399717</v>
      </c>
      <c r="AH21" s="9">
        <v>5120.431011920864</v>
      </c>
      <c r="AI21" s="9">
        <v>5120.0775941303646</v>
      </c>
      <c r="AJ21" s="9">
        <v>5119.7065054503391</v>
      </c>
      <c r="AK21" s="9">
        <v>5119.3168623363144</v>
      </c>
    </row>
    <row r="22" spans="2:37" x14ac:dyDescent="0.2">
      <c r="B22" s="2" t="s">
        <v>22</v>
      </c>
      <c r="C22" s="9">
        <v>3039.4780414075972</v>
      </c>
      <c r="D22" s="9">
        <v>3056.6793530146183</v>
      </c>
      <c r="E22" s="9">
        <v>2630.6341802446909</v>
      </c>
      <c r="F22" s="9">
        <v>2858.1225308617813</v>
      </c>
      <c r="G22" s="9">
        <v>2910.07144413897</v>
      </c>
      <c r="H22" s="9">
        <v>2968.7702327576353</v>
      </c>
      <c r="I22" s="9">
        <v>2307.0920152733861</v>
      </c>
      <c r="J22" s="9">
        <v>2458.3151832651074</v>
      </c>
      <c r="K22" s="9">
        <v>2495.4747087077126</v>
      </c>
      <c r="L22" s="9">
        <v>2837.1492827393035</v>
      </c>
      <c r="M22" s="9">
        <v>2781.2679518202385</v>
      </c>
      <c r="N22" s="9">
        <v>2817.2046342405433</v>
      </c>
      <c r="O22" s="9">
        <v>2557.2508347767089</v>
      </c>
      <c r="P22" s="9">
        <v>2412.7068586134292</v>
      </c>
      <c r="Q22" s="9">
        <v>2667.8773425564709</v>
      </c>
      <c r="R22" s="9">
        <v>2404.2093114658564</v>
      </c>
      <c r="S22" s="9">
        <v>2350.6559456789491</v>
      </c>
      <c r="T22" s="9">
        <v>2356.4671409917369</v>
      </c>
      <c r="U22" s="9">
        <v>2535.4147593722314</v>
      </c>
      <c r="V22" s="9">
        <v>2614.6576782849111</v>
      </c>
      <c r="W22" s="9">
        <v>2485.1925221367524</v>
      </c>
      <c r="X22" s="9">
        <v>2442.6547514574909</v>
      </c>
      <c r="Y22" s="9">
        <v>2351.2641050093503</v>
      </c>
      <c r="Z22" s="9">
        <v>1704.1201163596072</v>
      </c>
      <c r="AA22" s="9">
        <v>1559.7089587468722</v>
      </c>
      <c r="AB22" s="9">
        <v>1483.0484914087106</v>
      </c>
      <c r="AC22" s="9">
        <v>1419.6086671697426</v>
      </c>
      <c r="AD22" s="9">
        <v>1353.3535962106441</v>
      </c>
      <c r="AE22" s="9">
        <v>1286.9522382163937</v>
      </c>
      <c r="AF22" s="9">
        <v>1237.4073760600315</v>
      </c>
      <c r="AG22" s="9">
        <v>1190.3951722500356</v>
      </c>
      <c r="AH22" s="9">
        <v>1146.3213997082537</v>
      </c>
      <c r="AI22" s="9">
        <v>1107.5677703377521</v>
      </c>
      <c r="AJ22" s="9">
        <v>1065.9729063274635</v>
      </c>
      <c r="AK22" s="9">
        <v>1028.8759581943555</v>
      </c>
    </row>
    <row r="23" spans="2:37" x14ac:dyDescent="0.2">
      <c r="B23" s="2" t="s">
        <v>23</v>
      </c>
      <c r="C23" s="9">
        <v>5309.055725276492</v>
      </c>
      <c r="D23" s="9">
        <v>6531.5464078867735</v>
      </c>
      <c r="E23" s="9">
        <v>6187.1096724651488</v>
      </c>
      <c r="F23" s="9">
        <v>6282.7358274087801</v>
      </c>
      <c r="G23" s="9">
        <v>6337.0188367613537</v>
      </c>
      <c r="H23" s="9">
        <v>6651.1127654338079</v>
      </c>
      <c r="I23" s="9">
        <v>5219.6805831177844</v>
      </c>
      <c r="J23" s="9">
        <v>5027.5764151858575</v>
      </c>
      <c r="K23" s="9">
        <v>4878.6286519200767</v>
      </c>
      <c r="L23" s="9">
        <v>5340.14462514152</v>
      </c>
      <c r="M23" s="9">
        <v>5728.9718246293187</v>
      </c>
      <c r="N23" s="9">
        <v>4651.0170186859041</v>
      </c>
      <c r="O23" s="9">
        <v>4841.9584382566827</v>
      </c>
      <c r="P23" s="9">
        <v>3688.1614989592895</v>
      </c>
      <c r="Q23" s="9">
        <v>3961.6955910258825</v>
      </c>
      <c r="R23" s="9">
        <v>3747.3192111143926</v>
      </c>
      <c r="S23" s="9">
        <v>3876.1312203095654</v>
      </c>
      <c r="T23" s="9">
        <v>4070.4142747863966</v>
      </c>
      <c r="U23" s="9">
        <v>3835.5865490090955</v>
      </c>
      <c r="V23" s="9">
        <v>3839.3374880506012</v>
      </c>
      <c r="W23" s="9">
        <v>4027.7438526644182</v>
      </c>
      <c r="X23" s="9">
        <v>3422.4358135483412</v>
      </c>
      <c r="Y23" s="9">
        <v>2926.8177502402618</v>
      </c>
      <c r="Z23" s="9">
        <v>2911.307201358944</v>
      </c>
      <c r="AA23" s="9">
        <v>2932.4193807850224</v>
      </c>
      <c r="AB23" s="9">
        <v>2855.0025808310038</v>
      </c>
      <c r="AC23" s="9">
        <v>2658.2957492863129</v>
      </c>
      <c r="AD23" s="9">
        <v>2665.7671220437414</v>
      </c>
      <c r="AE23" s="9">
        <v>1611.6107988311007</v>
      </c>
      <c r="AF23" s="9">
        <v>1295.3398551386958</v>
      </c>
      <c r="AG23" s="9">
        <v>1276.2493707021754</v>
      </c>
      <c r="AH23" s="9">
        <v>1275.0981937874849</v>
      </c>
      <c r="AI23" s="9">
        <v>1275.2416845831654</v>
      </c>
      <c r="AJ23" s="9">
        <v>1275.4095871861684</v>
      </c>
      <c r="AK23" s="9">
        <v>1276.8847260384255</v>
      </c>
    </row>
    <row r="24" spans="2:37" x14ac:dyDescent="0.2">
      <c r="B24" s="2" t="s">
        <v>24</v>
      </c>
      <c r="C24" s="9">
        <v>759.79994983869494</v>
      </c>
      <c r="D24" s="9">
        <v>764.80153600225685</v>
      </c>
      <c r="E24" s="9">
        <v>816.07608376682288</v>
      </c>
      <c r="F24" s="9">
        <v>923.74735508136916</v>
      </c>
      <c r="G24" s="9">
        <v>667.99083435122145</v>
      </c>
      <c r="H24" s="9">
        <v>634.94326474377851</v>
      </c>
      <c r="I24" s="9">
        <v>212.95412155498877</v>
      </c>
      <c r="J24" s="9">
        <v>220.27747740284667</v>
      </c>
      <c r="K24" s="9">
        <v>224.51394246337713</v>
      </c>
      <c r="L24" s="9">
        <v>422.29424571901762</v>
      </c>
      <c r="M24" s="9">
        <v>434.35871969363671</v>
      </c>
      <c r="N24" s="9">
        <v>490.70467212753948</v>
      </c>
      <c r="O24" s="9">
        <v>403.35672369980193</v>
      </c>
      <c r="P24" s="9">
        <v>180.51430995257911</v>
      </c>
      <c r="Q24" s="9">
        <v>172.87250317542694</v>
      </c>
      <c r="R24" s="9">
        <v>164.82271491458829</v>
      </c>
      <c r="S24" s="9">
        <v>163.94745623650894</v>
      </c>
      <c r="T24" s="9">
        <v>150.35595441949289</v>
      </c>
      <c r="U24" s="9">
        <v>182.75727404860075</v>
      </c>
      <c r="V24" s="9">
        <v>230.82161709257988</v>
      </c>
      <c r="W24" s="9">
        <v>170.15917778815859</v>
      </c>
      <c r="X24" s="9">
        <v>164.97820753806565</v>
      </c>
      <c r="Y24" s="9">
        <v>174.26159444669634</v>
      </c>
      <c r="Z24" s="9">
        <v>174.27980381038938</v>
      </c>
      <c r="AA24" s="9">
        <v>174.08350198907394</v>
      </c>
      <c r="AB24" s="9">
        <v>174.1436707445919</v>
      </c>
      <c r="AC24" s="9">
        <v>174.1640167763417</v>
      </c>
      <c r="AD24" s="9">
        <v>174.18571119794763</v>
      </c>
      <c r="AE24" s="9">
        <v>174.20854981940428</v>
      </c>
      <c r="AF24" s="9">
        <v>174.23250750020037</v>
      </c>
      <c r="AG24" s="9">
        <v>174.25760999403036</v>
      </c>
      <c r="AH24" s="9">
        <v>174.28393824107656</v>
      </c>
      <c r="AI24" s="9">
        <v>174.31152964551418</v>
      </c>
      <c r="AJ24" s="9">
        <v>174.34034618998484</v>
      </c>
      <c r="AK24" s="9">
        <v>174.37029405745901</v>
      </c>
    </row>
    <row r="25" spans="2:37" x14ac:dyDescent="0.2">
      <c r="B25" s="2" t="s">
        <v>25</v>
      </c>
      <c r="C25" s="9">
        <v>388.58946273033342</v>
      </c>
      <c r="D25" s="9">
        <v>228.6346561279999</v>
      </c>
      <c r="E25" s="9">
        <v>158.71281503599999</v>
      </c>
      <c r="F25" s="9">
        <v>140.45689911599996</v>
      </c>
      <c r="G25" s="9">
        <v>161.46360848733335</v>
      </c>
      <c r="H25" s="9">
        <v>200.11401691733332</v>
      </c>
      <c r="I25" s="9">
        <v>217.31389778800002</v>
      </c>
      <c r="J25" s="9">
        <v>237.50884760833347</v>
      </c>
      <c r="K25" s="9">
        <v>273.35117460366683</v>
      </c>
      <c r="L25" s="9">
        <v>287.44318992266631</v>
      </c>
      <c r="M25" s="9">
        <v>292.06849164566643</v>
      </c>
      <c r="N25" s="9">
        <v>319.7442452846667</v>
      </c>
      <c r="O25" s="9">
        <v>333.94717096966667</v>
      </c>
      <c r="P25" s="9">
        <v>354.32210032433329</v>
      </c>
      <c r="Q25" s="9">
        <v>362.92294943433325</v>
      </c>
      <c r="R25" s="9">
        <v>388.95514704899972</v>
      </c>
      <c r="S25" s="9">
        <v>544.11312642000007</v>
      </c>
      <c r="T25" s="9">
        <v>410.09337017599989</v>
      </c>
      <c r="U25" s="9">
        <v>423.38536961340003</v>
      </c>
      <c r="V25" s="9">
        <v>438.35116720319991</v>
      </c>
      <c r="W25" s="9">
        <v>444.31338488813356</v>
      </c>
      <c r="X25" s="9">
        <v>487.54670619333331</v>
      </c>
      <c r="Y25" s="9">
        <v>514.80681907020016</v>
      </c>
      <c r="Z25" s="9">
        <v>435.05938141430136</v>
      </c>
      <c r="AA25" s="9">
        <v>442.65431932802039</v>
      </c>
      <c r="AB25" s="9">
        <v>448.07712277904648</v>
      </c>
      <c r="AC25" s="9">
        <v>456.1685083601065</v>
      </c>
      <c r="AD25" s="9">
        <v>465.17013526484345</v>
      </c>
      <c r="AE25" s="9">
        <v>468.00222774588377</v>
      </c>
      <c r="AF25" s="9">
        <v>473.79390230416078</v>
      </c>
      <c r="AG25" s="9">
        <v>477.29964369081921</v>
      </c>
      <c r="AH25" s="9">
        <v>479.34141538744962</v>
      </c>
      <c r="AI25" s="9">
        <v>480.30642140813029</v>
      </c>
      <c r="AJ25" s="9">
        <v>484.40822848621616</v>
      </c>
      <c r="AK25" s="9">
        <v>483.92577514359965</v>
      </c>
    </row>
    <row r="26" spans="2:37" x14ac:dyDescent="0.2">
      <c r="B26" s="2" t="s">
        <v>26</v>
      </c>
      <c r="C26" s="9">
        <v>483.53136975335991</v>
      </c>
      <c r="D26" s="9">
        <v>320.08107292506105</v>
      </c>
      <c r="E26" s="9">
        <v>223.02825458223975</v>
      </c>
      <c r="F26" s="9">
        <v>229.75980177179378</v>
      </c>
      <c r="G26" s="9">
        <v>186.48378985013801</v>
      </c>
      <c r="H26" s="9">
        <v>189.13278833765071</v>
      </c>
      <c r="I26" s="9">
        <v>126.69093951583426</v>
      </c>
      <c r="J26" s="9">
        <v>130.5560814977957</v>
      </c>
      <c r="K26" s="9">
        <v>147.03527698404147</v>
      </c>
      <c r="L26" s="9">
        <v>180.96766294629725</v>
      </c>
      <c r="M26" s="9">
        <v>182.66615646622435</v>
      </c>
      <c r="N26" s="9">
        <v>196.5586340863976</v>
      </c>
      <c r="O26" s="9">
        <v>201.79378158763848</v>
      </c>
      <c r="P26" s="9">
        <v>202.6624658043545</v>
      </c>
      <c r="Q26" s="9">
        <v>200.5570357108175</v>
      </c>
      <c r="R26" s="9">
        <v>193.87181810151401</v>
      </c>
      <c r="S26" s="9">
        <v>193.06445383713339</v>
      </c>
      <c r="T26" s="9">
        <v>199.6161130260208</v>
      </c>
      <c r="U26" s="9">
        <v>182.04411115307607</v>
      </c>
      <c r="V26" s="9">
        <v>181.58798420862067</v>
      </c>
      <c r="W26" s="9">
        <v>135.9947005310369</v>
      </c>
      <c r="X26" s="9">
        <v>142.00543553646045</v>
      </c>
      <c r="Y26" s="9">
        <v>151.42577796304491</v>
      </c>
      <c r="Z26" s="9">
        <v>146.57620731375195</v>
      </c>
      <c r="AA26" s="9">
        <v>147.86965848244796</v>
      </c>
      <c r="AB26" s="9">
        <v>149.20050459695986</v>
      </c>
      <c r="AC26" s="9">
        <v>149.63610641367404</v>
      </c>
      <c r="AD26" s="9">
        <v>150.16109924948168</v>
      </c>
      <c r="AE26" s="9">
        <v>148.96291457511813</v>
      </c>
      <c r="AF26" s="9">
        <v>150.39220268318167</v>
      </c>
      <c r="AG26" s="9">
        <v>153.15499352854894</v>
      </c>
      <c r="AH26" s="9">
        <v>154.97037425645118</v>
      </c>
      <c r="AI26" s="9">
        <v>156.77055385006784</v>
      </c>
      <c r="AJ26" s="9">
        <v>157.73192040438576</v>
      </c>
      <c r="AK26" s="9">
        <v>158.7012584164741</v>
      </c>
    </row>
    <row r="27" spans="2:37" x14ac:dyDescent="0.2">
      <c r="B27" s="2" t="s">
        <v>27</v>
      </c>
      <c r="C27" s="9">
        <v>3676.7993421271422</v>
      </c>
      <c r="D27" s="9">
        <v>2852.2813278956073</v>
      </c>
      <c r="E27" s="9">
        <v>2880.1125795554558</v>
      </c>
      <c r="F27" s="9">
        <v>2888.6910532735255</v>
      </c>
      <c r="G27" s="9">
        <v>2860.2641705441961</v>
      </c>
      <c r="H27" s="9">
        <v>2819.2375090863834</v>
      </c>
      <c r="I27" s="9">
        <v>2899.0449137032465</v>
      </c>
      <c r="J27" s="9">
        <v>2934.4706308890004</v>
      </c>
      <c r="K27" s="9">
        <v>2918.8126534267171</v>
      </c>
      <c r="L27" s="9">
        <v>2602.8966268659492</v>
      </c>
      <c r="M27" s="9">
        <v>2777.0773446095513</v>
      </c>
      <c r="N27" s="9">
        <v>2586.676159486598</v>
      </c>
      <c r="O27" s="9">
        <v>2750.0241467027081</v>
      </c>
      <c r="P27" s="9">
        <v>2776.3686845943689</v>
      </c>
      <c r="Q27" s="9">
        <v>3161.7050547845065</v>
      </c>
      <c r="R27" s="9">
        <v>2573.1460077218744</v>
      </c>
      <c r="S27" s="9">
        <v>2622.6903515803629</v>
      </c>
      <c r="T27" s="9">
        <v>2829.1122715453448</v>
      </c>
      <c r="U27" s="9">
        <v>2488.3901590784171</v>
      </c>
      <c r="V27" s="9">
        <v>2573.9500696691343</v>
      </c>
      <c r="W27" s="9">
        <v>2725.0224210477222</v>
      </c>
      <c r="X27" s="9">
        <v>2613.5121693558071</v>
      </c>
      <c r="Y27" s="9">
        <v>2748.749012551646</v>
      </c>
      <c r="Z27" s="9">
        <v>2127.3789017000181</v>
      </c>
      <c r="AA27" s="9">
        <v>2059.9523074742333</v>
      </c>
      <c r="AB27" s="9">
        <v>2016.0177561034072</v>
      </c>
      <c r="AC27" s="9">
        <v>1969.390639083573</v>
      </c>
      <c r="AD27" s="9">
        <v>1952.7224934684421</v>
      </c>
      <c r="AE27" s="9">
        <v>1936.228869955035</v>
      </c>
      <c r="AF27" s="9">
        <v>1978.2596310928072</v>
      </c>
      <c r="AG27" s="9">
        <v>2013.3984496517726</v>
      </c>
      <c r="AH27" s="9">
        <v>2042.8364759038714</v>
      </c>
      <c r="AI27" s="9">
        <v>2048.7804821632408</v>
      </c>
      <c r="AJ27" s="9">
        <v>2064.7396591240481</v>
      </c>
      <c r="AK27" s="9">
        <v>2109.2066394347821</v>
      </c>
    </row>
    <row r="28" spans="2:37" x14ac:dyDescent="0.2">
      <c r="B28" s="2" t="s">
        <v>28</v>
      </c>
      <c r="C28" s="9">
        <v>3465.2831589731049</v>
      </c>
      <c r="D28" s="9">
        <v>3701.1581815395966</v>
      </c>
      <c r="E28" s="9">
        <v>3904.9849027892215</v>
      </c>
      <c r="F28" s="9">
        <v>4055.1207643283115</v>
      </c>
      <c r="G28" s="9">
        <v>4191.4189435643912</v>
      </c>
      <c r="H28" s="9">
        <v>4250.52341237157</v>
      </c>
      <c r="I28" s="9">
        <v>4419.8491895257184</v>
      </c>
      <c r="J28" s="9">
        <v>4582.1246668769763</v>
      </c>
      <c r="K28" s="9">
        <v>4615.9144988303042</v>
      </c>
      <c r="L28" s="9">
        <v>4719.8328077986407</v>
      </c>
      <c r="M28" s="9">
        <v>4737.3557870021723</v>
      </c>
      <c r="N28" s="9">
        <v>4877.4422993306034</v>
      </c>
      <c r="O28" s="9">
        <v>4714.8581025695657</v>
      </c>
      <c r="P28" s="9">
        <v>4696.209191009465</v>
      </c>
      <c r="Q28" s="9">
        <v>4578.1892303192835</v>
      </c>
      <c r="R28" s="9">
        <v>4445.9410265240258</v>
      </c>
      <c r="S28" s="9">
        <v>4415.9617016448219</v>
      </c>
      <c r="T28" s="9">
        <v>4427.944512874099</v>
      </c>
      <c r="U28" s="9">
        <v>4333.3665208395241</v>
      </c>
      <c r="V28" s="9">
        <v>4402.0582512697465</v>
      </c>
      <c r="W28" s="9">
        <v>4497.1893271111148</v>
      </c>
      <c r="X28" s="9">
        <v>4518.377719135965</v>
      </c>
      <c r="Y28" s="9">
        <v>4453.7190802149526</v>
      </c>
      <c r="Z28" s="9">
        <v>4221.9797435625005</v>
      </c>
      <c r="AA28" s="9">
        <v>4184.3718319555719</v>
      </c>
      <c r="AB28" s="9">
        <v>4135.3638126254591</v>
      </c>
      <c r="AC28" s="9">
        <v>4095.3025126953826</v>
      </c>
      <c r="AD28" s="9">
        <v>4065.7449986442243</v>
      </c>
      <c r="AE28" s="9">
        <v>4038.8024283152081</v>
      </c>
      <c r="AF28" s="9">
        <v>3983.214257587369</v>
      </c>
      <c r="AG28" s="9">
        <v>3935.6844856726266</v>
      </c>
      <c r="AH28" s="9">
        <v>3918.3965741218331</v>
      </c>
      <c r="AI28" s="9">
        <v>3901.2029598521822</v>
      </c>
      <c r="AJ28" s="9">
        <v>3876.9809594222434</v>
      </c>
      <c r="AK28" s="9">
        <v>3804.909286756958</v>
      </c>
    </row>
    <row r="29" spans="2:37" x14ac:dyDescent="0.2">
      <c r="B29" s="2" t="s">
        <v>29</v>
      </c>
      <c r="C29" s="9">
        <v>1860.1025669247761</v>
      </c>
      <c r="D29" s="9">
        <v>2037.3164207522436</v>
      </c>
      <c r="E29" s="9">
        <v>2115.1723575201058</v>
      </c>
      <c r="F29" s="9">
        <v>2112.7143991609769</v>
      </c>
      <c r="G29" s="9">
        <v>2117.758495457655</v>
      </c>
      <c r="H29" s="9">
        <v>2101.8808532917387</v>
      </c>
      <c r="I29" s="9">
        <v>2089.0504657852903</v>
      </c>
      <c r="J29" s="9">
        <v>2058.9936641410459</v>
      </c>
      <c r="K29" s="9">
        <v>2041.69956130275</v>
      </c>
      <c r="L29" s="9">
        <v>2000.889607199364</v>
      </c>
      <c r="M29" s="9">
        <v>1958.3335534223809</v>
      </c>
      <c r="N29" s="9">
        <v>1922.5633908273821</v>
      </c>
      <c r="O29" s="9">
        <v>1813.1164545261204</v>
      </c>
      <c r="P29" s="9">
        <v>1601.2269284527226</v>
      </c>
      <c r="Q29" s="9">
        <v>1310.8282792859438</v>
      </c>
      <c r="R29" s="9">
        <v>1250.4872876522306</v>
      </c>
      <c r="S29" s="9">
        <v>1170.8269016692707</v>
      </c>
      <c r="T29" s="9">
        <v>1062.8047724812538</v>
      </c>
      <c r="U29" s="9">
        <v>727.24794868535719</v>
      </c>
      <c r="V29" s="9">
        <v>828.52478064016873</v>
      </c>
      <c r="W29" s="9">
        <v>794.33800618201792</v>
      </c>
      <c r="X29" s="9">
        <v>713.61638165153386</v>
      </c>
      <c r="Y29" s="9">
        <v>784.13188724039503</v>
      </c>
      <c r="Z29" s="9">
        <v>687.01461206461522</v>
      </c>
      <c r="AA29" s="9">
        <v>663.72648337292605</v>
      </c>
      <c r="AB29" s="9">
        <v>643.54113677568557</v>
      </c>
      <c r="AC29" s="9">
        <v>625.95411518064338</v>
      </c>
      <c r="AD29" s="9">
        <v>608.70040148107091</v>
      </c>
      <c r="AE29" s="9">
        <v>592.79337732511249</v>
      </c>
      <c r="AF29" s="9">
        <v>578.5460686725678</v>
      </c>
      <c r="AG29" s="9">
        <v>565.8464513910078</v>
      </c>
      <c r="AH29" s="9">
        <v>554.20173132441846</v>
      </c>
      <c r="AI29" s="9">
        <v>543.50234922763252</v>
      </c>
      <c r="AJ29" s="9">
        <v>533.81566062094191</v>
      </c>
      <c r="AK29" s="9">
        <v>524.50299682227808</v>
      </c>
    </row>
    <row r="30" spans="2:37" x14ac:dyDescent="0.2">
      <c r="B30" s="14" t="s">
        <v>31</v>
      </c>
      <c r="C30" s="15">
        <v>24262.128474113932</v>
      </c>
      <c r="D30" s="15">
        <v>25206.650931080978</v>
      </c>
      <c r="E30" s="15">
        <v>24698.658650896268</v>
      </c>
      <c r="F30" s="15">
        <v>25207.075452746099</v>
      </c>
      <c r="G30" s="15">
        <v>24906.999594452191</v>
      </c>
      <c r="H30" s="15">
        <v>25266.630834285959</v>
      </c>
      <c r="I30" s="15">
        <v>22907.96104755902</v>
      </c>
      <c r="J30" s="15">
        <v>23125.859358406233</v>
      </c>
      <c r="K30" s="15">
        <v>23007.371577372305</v>
      </c>
      <c r="L30" s="15">
        <v>23797.666558337551</v>
      </c>
      <c r="M30" s="15">
        <v>24158.911632413725</v>
      </c>
      <c r="N30" s="15">
        <v>23008.936669435294</v>
      </c>
      <c r="O30" s="15">
        <v>22634.940087542236</v>
      </c>
      <c r="P30" s="15">
        <v>20901.019941814608</v>
      </c>
      <c r="Q30" s="15">
        <v>21483.374425146725</v>
      </c>
      <c r="R30" s="15">
        <v>20260.724145473712</v>
      </c>
      <c r="S30" s="15">
        <v>20446.265285171623</v>
      </c>
      <c r="T30" s="15">
        <v>20625.642743361339</v>
      </c>
      <c r="U30" s="15">
        <v>19843.173185805361</v>
      </c>
      <c r="V30" s="15">
        <v>20321.60365664836</v>
      </c>
      <c r="W30" s="15">
        <v>20627.241255859055</v>
      </c>
      <c r="X30" s="15">
        <v>19920.197769809136</v>
      </c>
      <c r="Y30" s="15">
        <v>19428.472949172949</v>
      </c>
      <c r="Z30" s="15">
        <v>17696.967791360119</v>
      </c>
      <c r="AA30" s="15">
        <v>17417.486484000256</v>
      </c>
      <c r="AB30" s="15">
        <v>17131.685913053578</v>
      </c>
      <c r="AC30" s="15">
        <v>16753.880560532238</v>
      </c>
      <c r="AD30" s="15">
        <v>16621.722594503655</v>
      </c>
      <c r="AE30" s="15">
        <v>15425.024103370604</v>
      </c>
      <c r="AF30" s="15">
        <v>15021.739341125363</v>
      </c>
      <c r="AG30" s="15">
        <v>14921.876952120991</v>
      </c>
      <c r="AH30" s="15">
        <v>14865.881114651702</v>
      </c>
      <c r="AI30" s="15">
        <v>14807.761345198051</v>
      </c>
      <c r="AJ30" s="15">
        <v>14753.105773211792</v>
      </c>
      <c r="AK30" s="15">
        <v>14680.693797200649</v>
      </c>
    </row>
    <row r="31" spans="2:37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2:37" x14ac:dyDescent="0.2">
      <c r="B32" s="2" t="s">
        <v>55</v>
      </c>
      <c r="V32" s="16"/>
      <c r="X32" s="16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2:37" ht="15.75" x14ac:dyDescent="0.25">
      <c r="B33" s="51" t="s">
        <v>65</v>
      </c>
      <c r="X33" s="17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2:37" x14ac:dyDescent="0.2"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2:37" x14ac:dyDescent="0.2">
      <c r="B35" s="2" t="s">
        <v>50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2:37" ht="15.75" x14ac:dyDescent="0.25">
      <c r="B36" s="51" t="s">
        <v>64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2:37" x14ac:dyDescent="0.2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2:37" customFormat="1" x14ac:dyDescent="0.25"/>
    <row r="39" spans="2:37" customFormat="1" x14ac:dyDescent="0.25"/>
    <row r="40" spans="2:37" customFormat="1" x14ac:dyDescent="0.25"/>
    <row r="41" spans="2:37" customFormat="1" x14ac:dyDescent="0.25"/>
    <row r="42" spans="2:37" customFormat="1" x14ac:dyDescent="0.25"/>
    <row r="43" spans="2:37" customFormat="1" x14ac:dyDescent="0.25"/>
    <row r="44" spans="2:37" customFormat="1" x14ac:dyDescent="0.25"/>
    <row r="45" spans="2:37" customFormat="1" x14ac:dyDescent="0.25"/>
    <row r="46" spans="2:37" customFormat="1" x14ac:dyDescent="0.25"/>
    <row r="47" spans="2:37" customFormat="1" x14ac:dyDescent="0.25"/>
    <row r="48" spans="2:37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</sheetData>
  <mergeCells count="4">
    <mergeCell ref="C5:E5"/>
    <mergeCell ref="F5:G5"/>
    <mergeCell ref="H5:I5"/>
    <mergeCell ref="B5:B6"/>
  </mergeCells>
  <hyperlinks>
    <hyperlink ref="B36" r:id="rId1"/>
    <hyperlink ref="B33" r:id="rId2"/>
  </hyperlinks>
  <pageMargins left="0.25" right="0.25" top="0.75" bottom="0.75" header="0.3" footer="0.3"/>
  <pageSetup paperSize="9" scale="26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NI_chart</vt:lpstr>
      <vt:lpstr>Sector_table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Ireland greenhouse gas inventory 1990-2014 statistical bulletin - data and charts</dc:title>
  <dc:creator>DAERA</dc:creator>
  <cp:lastModifiedBy>David Finlay</cp:lastModifiedBy>
  <cp:lastPrinted>2020-01-22T13:58:15Z</cp:lastPrinted>
  <dcterms:created xsi:type="dcterms:W3CDTF">2016-06-01T10:10:34Z</dcterms:created>
  <dcterms:modified xsi:type="dcterms:W3CDTF">2021-02-10T17:11:41Z</dcterms:modified>
</cp:coreProperties>
</file>